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unaweb\BAINMBA\SlidesHRM\"/>
    </mc:Choice>
  </mc:AlternateContent>
  <bookViews>
    <workbookView xWindow="0" yWindow="0" windowWidth="19200" windowHeight="10995" activeTab="2"/>
  </bookViews>
  <sheets>
    <sheet name="MidTerm" sheetId="1" r:id="rId1"/>
    <sheet name="ReTake" sheetId="2" r:id="rId2"/>
    <sheet name="FinalExam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0" i="3" l="1"/>
  <c r="X40" i="3" s="1"/>
  <c r="V40" i="3"/>
  <c r="F7" i="3" l="1"/>
  <c r="O36" i="3"/>
  <c r="O4" i="3" l="1"/>
  <c r="P4" i="3" s="1"/>
  <c r="Q4" i="3" s="1"/>
  <c r="F36" i="3"/>
  <c r="F11" i="3"/>
  <c r="O52" i="3"/>
  <c r="P52" i="3" s="1"/>
  <c r="Q52" i="3" s="1"/>
  <c r="F53" i="3" l="1"/>
  <c r="O40" i="3"/>
  <c r="O15" i="3"/>
  <c r="O47" i="3"/>
  <c r="F4" i="3"/>
  <c r="O20" i="3" l="1"/>
  <c r="P53" i="3" l="1"/>
  <c r="Q53" i="3" s="1"/>
  <c r="O53" i="3"/>
  <c r="P51" i="3"/>
  <c r="Q51" i="3" s="1"/>
  <c r="O51" i="3"/>
  <c r="Q50" i="3"/>
  <c r="P50" i="3"/>
  <c r="O50" i="3"/>
  <c r="P49" i="3"/>
  <c r="Q49" i="3" s="1"/>
  <c r="O49" i="3"/>
  <c r="P48" i="3"/>
  <c r="Q48" i="3" s="1"/>
  <c r="O48" i="3"/>
  <c r="P47" i="3"/>
  <c r="Q47" i="3" s="1"/>
  <c r="Q46" i="3"/>
  <c r="P46" i="3"/>
  <c r="O46" i="3"/>
  <c r="P45" i="3"/>
  <c r="Q45" i="3" s="1"/>
  <c r="O45" i="3"/>
  <c r="P44" i="3"/>
  <c r="Q44" i="3" s="1"/>
  <c r="O44" i="3"/>
  <c r="P43" i="3"/>
  <c r="Q43" i="3" s="1"/>
  <c r="O43" i="3"/>
  <c r="Q42" i="3"/>
  <c r="P42" i="3"/>
  <c r="O42" i="3"/>
  <c r="P41" i="3"/>
  <c r="Q41" i="3" s="1"/>
  <c r="O41" i="3"/>
  <c r="P40" i="3"/>
  <c r="Q40" i="3" s="1"/>
  <c r="P39" i="3"/>
  <c r="Q39" i="3" s="1"/>
  <c r="O39" i="3"/>
  <c r="Q38" i="3"/>
  <c r="P38" i="3"/>
  <c r="O38" i="3"/>
  <c r="P37" i="3"/>
  <c r="Q37" i="3" s="1"/>
  <c r="O37" i="3"/>
  <c r="P36" i="3"/>
  <c r="Q36" i="3" s="1"/>
  <c r="P35" i="3"/>
  <c r="Q35" i="3" s="1"/>
  <c r="O35" i="3"/>
  <c r="Q34" i="3"/>
  <c r="P34" i="3"/>
  <c r="O34" i="3"/>
  <c r="P33" i="3"/>
  <c r="Q33" i="3" s="1"/>
  <c r="O33" i="3"/>
  <c r="P32" i="3"/>
  <c r="Q32" i="3" s="1"/>
  <c r="O32" i="3"/>
  <c r="P31" i="3"/>
  <c r="Q31" i="3" s="1"/>
  <c r="O31" i="3"/>
  <c r="Q30" i="3"/>
  <c r="P30" i="3"/>
  <c r="O30" i="3"/>
  <c r="P29" i="3"/>
  <c r="Q29" i="3" s="1"/>
  <c r="O29" i="3"/>
  <c r="P28" i="3"/>
  <c r="Q28" i="3" s="1"/>
  <c r="O28" i="3"/>
  <c r="P27" i="3"/>
  <c r="Q27" i="3" s="1"/>
  <c r="O27" i="3"/>
  <c r="Q26" i="3"/>
  <c r="P26" i="3"/>
  <c r="O26" i="3"/>
  <c r="P25" i="3"/>
  <c r="Q25" i="3" s="1"/>
  <c r="O25" i="3"/>
  <c r="P24" i="3"/>
  <c r="Q24" i="3" s="1"/>
  <c r="O24" i="3"/>
  <c r="P23" i="3"/>
  <c r="Q23" i="3" s="1"/>
  <c r="O23" i="3"/>
  <c r="Q22" i="3"/>
  <c r="P22" i="3"/>
  <c r="O22" i="3"/>
  <c r="P21" i="3"/>
  <c r="Q21" i="3" s="1"/>
  <c r="O21" i="3"/>
  <c r="P20" i="3"/>
  <c r="Q20" i="3" s="1"/>
  <c r="P19" i="3"/>
  <c r="Q19" i="3" s="1"/>
  <c r="O19" i="3"/>
  <c r="Q18" i="3"/>
  <c r="P18" i="3"/>
  <c r="O18" i="3"/>
  <c r="P17" i="3"/>
  <c r="Q17" i="3" s="1"/>
  <c r="O17" i="3"/>
  <c r="O16" i="3"/>
  <c r="P16" i="3" s="1"/>
  <c r="Q16" i="3" s="1"/>
  <c r="P15" i="3"/>
  <c r="Q15" i="3" s="1"/>
  <c r="Q14" i="3"/>
  <c r="P14" i="3"/>
  <c r="O14" i="3"/>
  <c r="P13" i="3"/>
  <c r="Q13" i="3" s="1"/>
  <c r="O13" i="3"/>
  <c r="P12" i="3"/>
  <c r="Q12" i="3" s="1"/>
  <c r="O12" i="3"/>
  <c r="P11" i="3"/>
  <c r="Q11" i="3" s="1"/>
  <c r="O11" i="3"/>
  <c r="Q10" i="3"/>
  <c r="P10" i="3"/>
  <c r="O10" i="3"/>
  <c r="P9" i="3"/>
  <c r="Q9" i="3" s="1"/>
  <c r="O9" i="3"/>
  <c r="P8" i="3"/>
  <c r="Q8" i="3" s="1"/>
  <c r="O8" i="3"/>
  <c r="O7" i="3"/>
  <c r="P7" i="3" s="1"/>
  <c r="Q7" i="3" s="1"/>
  <c r="Q6" i="3"/>
  <c r="P6" i="3"/>
  <c r="O6" i="3"/>
  <c r="P5" i="3"/>
  <c r="Q5" i="3" s="1"/>
  <c r="O5" i="3"/>
  <c r="P3" i="3"/>
  <c r="Q3" i="3" s="1"/>
  <c r="O3" i="3"/>
  <c r="Q2" i="3"/>
  <c r="P2" i="3"/>
  <c r="O2" i="3"/>
  <c r="I52" i="3"/>
  <c r="J52" i="3" s="1"/>
  <c r="H52" i="3"/>
  <c r="H51" i="3"/>
  <c r="I51" i="3" s="1"/>
  <c r="J51" i="3" s="1"/>
  <c r="H50" i="3"/>
  <c r="I50" i="3" s="1"/>
  <c r="J50" i="3" s="1"/>
  <c r="H49" i="3"/>
  <c r="I49" i="3" s="1"/>
  <c r="J49" i="3" s="1"/>
  <c r="I48" i="3"/>
  <c r="J48" i="3" s="1"/>
  <c r="H48" i="3"/>
  <c r="H47" i="3"/>
  <c r="I47" i="3" s="1"/>
  <c r="J47" i="3" s="1"/>
  <c r="H46" i="3"/>
  <c r="I46" i="3" s="1"/>
  <c r="J46" i="3" s="1"/>
  <c r="H45" i="3"/>
  <c r="I45" i="3" s="1"/>
  <c r="J45" i="3" s="1"/>
  <c r="I44" i="3"/>
  <c r="J44" i="3" s="1"/>
  <c r="H44" i="3"/>
  <c r="H43" i="3"/>
  <c r="I43" i="3" s="1"/>
  <c r="J43" i="3" s="1"/>
  <c r="H42" i="3"/>
  <c r="I42" i="3" s="1"/>
  <c r="J42" i="3" s="1"/>
  <c r="H41" i="3"/>
  <c r="I41" i="3" s="1"/>
  <c r="J41" i="3" s="1"/>
  <c r="I40" i="3"/>
  <c r="J40" i="3" s="1"/>
  <c r="H40" i="3"/>
  <c r="H39" i="3"/>
  <c r="I39" i="3" s="1"/>
  <c r="J39" i="3" s="1"/>
  <c r="H38" i="3"/>
  <c r="I38" i="3" s="1"/>
  <c r="J38" i="3" s="1"/>
  <c r="H37" i="3"/>
  <c r="I37" i="3" s="1"/>
  <c r="J37" i="3" s="1"/>
  <c r="H35" i="3"/>
  <c r="I35" i="3" s="1"/>
  <c r="J35" i="3" s="1"/>
  <c r="H34" i="3"/>
  <c r="I34" i="3" s="1"/>
  <c r="J34" i="3" s="1"/>
  <c r="J33" i="3"/>
  <c r="I33" i="3"/>
  <c r="H33" i="3"/>
  <c r="I32" i="3"/>
  <c r="J32" i="3" s="1"/>
  <c r="H32" i="3"/>
  <c r="H31" i="3"/>
  <c r="I31" i="3" s="1"/>
  <c r="J31" i="3" s="1"/>
  <c r="H30" i="3"/>
  <c r="I30" i="3" s="1"/>
  <c r="J30" i="3" s="1"/>
  <c r="J29" i="3"/>
  <c r="I29" i="3"/>
  <c r="H29" i="3"/>
  <c r="I28" i="3"/>
  <c r="J28" i="3" s="1"/>
  <c r="H28" i="3"/>
  <c r="J25" i="3"/>
  <c r="I25" i="3"/>
  <c r="H25" i="3"/>
  <c r="I24" i="3"/>
  <c r="J24" i="3" s="1"/>
  <c r="H24" i="3"/>
  <c r="H23" i="3"/>
  <c r="I23" i="3" s="1"/>
  <c r="J23" i="3" s="1"/>
  <c r="H22" i="3"/>
  <c r="I22" i="3" s="1"/>
  <c r="J22" i="3" s="1"/>
  <c r="J21" i="3"/>
  <c r="I21" i="3"/>
  <c r="H21" i="3"/>
  <c r="I20" i="3"/>
  <c r="J20" i="3" s="1"/>
  <c r="H20" i="3"/>
  <c r="H19" i="3"/>
  <c r="I19" i="3" s="1"/>
  <c r="J19" i="3" s="1"/>
  <c r="H18" i="3"/>
  <c r="I18" i="3" s="1"/>
  <c r="J18" i="3" s="1"/>
  <c r="J17" i="3"/>
  <c r="I17" i="3"/>
  <c r="H17" i="3"/>
  <c r="I16" i="3"/>
  <c r="J16" i="3" s="1"/>
  <c r="H16" i="3"/>
  <c r="H15" i="3"/>
  <c r="I15" i="3" s="1"/>
  <c r="J15" i="3" s="1"/>
  <c r="H14" i="3"/>
  <c r="I14" i="3" s="1"/>
  <c r="J14" i="3" s="1"/>
  <c r="J13" i="3"/>
  <c r="I13" i="3"/>
  <c r="H13" i="3"/>
  <c r="I12" i="3"/>
  <c r="J12" i="3" s="1"/>
  <c r="H12" i="3"/>
  <c r="H10" i="3"/>
  <c r="I10" i="3" s="1"/>
  <c r="J10" i="3" s="1"/>
  <c r="J9" i="3"/>
  <c r="I9" i="3"/>
  <c r="H9" i="3"/>
  <c r="I8" i="3"/>
  <c r="J8" i="3" s="1"/>
  <c r="H8" i="3"/>
  <c r="H6" i="3"/>
  <c r="I6" i="3" s="1"/>
  <c r="J6" i="3" s="1"/>
  <c r="J5" i="3"/>
  <c r="I5" i="3"/>
  <c r="H5" i="3"/>
  <c r="H3" i="3"/>
  <c r="I3" i="3" s="1"/>
  <c r="J3" i="3" s="1"/>
  <c r="H2" i="3"/>
  <c r="I2" i="3" s="1"/>
  <c r="J2" i="3" s="1"/>
  <c r="G53" i="3"/>
  <c r="H53" i="3" s="1"/>
  <c r="I53" i="3" s="1"/>
  <c r="J53" i="3" s="1"/>
  <c r="F52" i="3"/>
  <c r="G52" i="3" s="1"/>
  <c r="G51" i="3"/>
  <c r="F51" i="3"/>
  <c r="F50" i="3"/>
  <c r="G50" i="3" s="1"/>
  <c r="G49" i="3"/>
  <c r="F49" i="3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G39" i="3"/>
  <c r="F39" i="3"/>
  <c r="F38" i="3"/>
  <c r="G38" i="3" s="1"/>
  <c r="F37" i="3"/>
  <c r="G37" i="3" s="1"/>
  <c r="G36" i="3"/>
  <c r="H36" i="3" s="1"/>
  <c r="I36" i="3" s="1"/>
  <c r="J36" i="3" s="1"/>
  <c r="G35" i="3"/>
  <c r="F35" i="3"/>
  <c r="F34" i="3"/>
  <c r="G34" i="3" s="1"/>
  <c r="F33" i="3"/>
  <c r="G33" i="3" s="1"/>
  <c r="F32" i="3"/>
  <c r="G32" i="3" s="1"/>
  <c r="G31" i="3"/>
  <c r="F31" i="3"/>
  <c r="G30" i="3"/>
  <c r="F30" i="3"/>
  <c r="F29" i="3"/>
  <c r="G29" i="3" s="1"/>
  <c r="F28" i="3"/>
  <c r="G28" i="3" s="1"/>
  <c r="F27" i="3"/>
  <c r="G27" i="3" s="1"/>
  <c r="H27" i="3" s="1"/>
  <c r="I27" i="3" s="1"/>
  <c r="J27" i="3" s="1"/>
  <c r="G26" i="3"/>
  <c r="H26" i="3" s="1"/>
  <c r="I26" i="3" s="1"/>
  <c r="J26" i="3" s="1"/>
  <c r="F26" i="3"/>
  <c r="G25" i="3"/>
  <c r="F25" i="3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G18" i="3"/>
  <c r="F18" i="3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G11" i="3"/>
  <c r="H11" i="3" s="1"/>
  <c r="I11" i="3" s="1"/>
  <c r="J11" i="3" s="1"/>
  <c r="F10" i="3"/>
  <c r="G10" i="3" s="1"/>
  <c r="F9" i="3"/>
  <c r="G9" i="3" s="1"/>
  <c r="G8" i="3"/>
  <c r="F8" i="3"/>
  <c r="G7" i="3"/>
  <c r="H7" i="3" s="1"/>
  <c r="I7" i="3" s="1"/>
  <c r="J7" i="3" s="1"/>
  <c r="F6" i="3"/>
  <c r="G6" i="3" s="1"/>
  <c r="F5" i="3"/>
  <c r="G5" i="3" s="1"/>
  <c r="G4" i="3"/>
  <c r="H4" i="3" s="1"/>
  <c r="I4" i="3" s="1"/>
  <c r="J4" i="3" s="1"/>
  <c r="F3" i="3"/>
  <c r="G3" i="3" s="1"/>
  <c r="F2" i="3"/>
  <c r="G2" i="3" s="1"/>
  <c r="D53" i="1" l="1"/>
  <c r="E53" i="1" s="1"/>
  <c r="D52" i="1"/>
  <c r="E52" i="1" s="1"/>
  <c r="E51" i="1"/>
  <c r="D51" i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E43" i="1"/>
  <c r="D43" i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E35" i="1"/>
  <c r="D35" i="1"/>
  <c r="D34" i="1"/>
  <c r="E34" i="1" s="1"/>
  <c r="D33" i="1"/>
  <c r="E33" i="1" s="1"/>
  <c r="D32" i="1"/>
  <c r="E32" i="1" s="1"/>
  <c r="D31" i="1"/>
  <c r="E31" i="1" s="1"/>
  <c r="D30" i="1"/>
  <c r="E30" i="1" s="1"/>
  <c r="E29" i="1"/>
  <c r="D29" i="1"/>
  <c r="D28" i="1"/>
  <c r="E28" i="1" s="1"/>
  <c r="E27" i="1"/>
  <c r="D27" i="1"/>
  <c r="D26" i="1"/>
  <c r="E26" i="1" s="1"/>
  <c r="D25" i="1"/>
  <c r="E25" i="1" s="1"/>
  <c r="D24" i="1"/>
  <c r="E24" i="1" s="1"/>
  <c r="D23" i="1"/>
  <c r="E23" i="1" s="1"/>
  <c r="D22" i="1"/>
  <c r="E22" i="1" s="1"/>
  <c r="E21" i="1"/>
  <c r="D21" i="1"/>
  <c r="D20" i="1"/>
  <c r="E20" i="1" s="1"/>
  <c r="E19" i="1"/>
  <c r="D19" i="1"/>
  <c r="D18" i="1"/>
  <c r="E18" i="1" s="1"/>
  <c r="D17" i="1"/>
  <c r="E17" i="1" s="1"/>
  <c r="D16" i="1"/>
  <c r="E16" i="1" s="1"/>
  <c r="D15" i="1"/>
  <c r="E15" i="1" s="1"/>
  <c r="D14" i="1"/>
  <c r="E14" i="1" s="1"/>
  <c r="E13" i="1"/>
  <c r="D13" i="1"/>
  <c r="D12" i="1"/>
  <c r="E12" i="1" s="1"/>
  <c r="E11" i="1"/>
  <c r="D11" i="1"/>
  <c r="D10" i="1"/>
  <c r="E10" i="1" s="1"/>
  <c r="D9" i="1"/>
  <c r="E9" i="1" s="1"/>
  <c r="D8" i="1"/>
  <c r="E8" i="1" s="1"/>
  <c r="D7" i="1"/>
  <c r="E7" i="1" s="1"/>
  <c r="D6" i="1"/>
  <c r="E6" i="1" s="1"/>
  <c r="E5" i="1"/>
  <c r="D5" i="1"/>
  <c r="D4" i="1"/>
  <c r="E4" i="1" s="1"/>
  <c r="E3" i="1"/>
  <c r="D3" i="1"/>
  <c r="D2" i="1"/>
  <c r="E2" i="1" s="1"/>
</calcChain>
</file>

<file path=xl/sharedStrings.xml><?xml version="1.0" encoding="utf-8"?>
<sst xmlns="http://schemas.openxmlformats.org/spreadsheetml/2006/main" count="439" uniqueCount="89">
  <si>
    <t>Multiple choice (max30)</t>
  </si>
  <si>
    <t>Calculation(max15)</t>
  </si>
  <si>
    <t>Sum(max45)</t>
  </si>
  <si>
    <t>Contribution to the final exam (max40)</t>
  </si>
  <si>
    <t>Extra from self assessment</t>
  </si>
  <si>
    <t>Total contribution (max40 + extra)</t>
  </si>
  <si>
    <t>ACCYN6</t>
  </si>
  <si>
    <t>AH4Q7X</t>
  </si>
  <si>
    <t>ARYQEJ</t>
  </si>
  <si>
    <t>B12JYH</t>
  </si>
  <si>
    <t>BDRE3P</t>
  </si>
  <si>
    <t>BFTUU4</t>
  </si>
  <si>
    <t>C5RLNY</t>
  </si>
  <si>
    <t/>
  </si>
  <si>
    <t>D3AS91</t>
  </si>
  <si>
    <t>DBL5CZ</t>
  </si>
  <si>
    <t>EJ8M12</t>
  </si>
  <si>
    <t>EPPNRE</t>
  </si>
  <si>
    <t>ESX78X</t>
  </si>
  <si>
    <t>F0ZDUV</t>
  </si>
  <si>
    <t>F63HTC</t>
  </si>
  <si>
    <t>F7ZQS4</t>
  </si>
  <si>
    <t>FRO6NL</t>
  </si>
  <si>
    <t>FSKDY8</t>
  </si>
  <si>
    <t>FWY3NK</t>
  </si>
  <si>
    <t>G1Z5B5</t>
  </si>
  <si>
    <t>G5ZTZS</t>
  </si>
  <si>
    <t>GUXQZD</t>
  </si>
  <si>
    <t>H2AZIZ</t>
  </si>
  <si>
    <t>H2ORBE</t>
  </si>
  <si>
    <t>H6N2PW</t>
  </si>
  <si>
    <t>HQG84O</t>
  </si>
  <si>
    <t>I30TDJ</t>
  </si>
  <si>
    <t>IEOTMV</t>
  </si>
  <si>
    <t>IFBFBV</t>
  </si>
  <si>
    <t>IG6CAA</t>
  </si>
  <si>
    <t>IKZ963</t>
  </si>
  <si>
    <t>IXSGOL</t>
  </si>
  <si>
    <t>JQ29N0</t>
  </si>
  <si>
    <t>LKZ3QZ</t>
  </si>
  <si>
    <t>LTBZDP</t>
  </si>
  <si>
    <t>NAZO58</t>
  </si>
  <si>
    <t>PKGPHQ</t>
  </si>
  <si>
    <t>Q2D0HF</t>
  </si>
  <si>
    <t>Q5AGMR</t>
  </si>
  <si>
    <t>Q7W2TZ</t>
  </si>
  <si>
    <t>QE935T</t>
  </si>
  <si>
    <t>R7ZA2A</t>
  </si>
  <si>
    <t>RL9MOW</t>
  </si>
  <si>
    <t>TMJL6U</t>
  </si>
  <si>
    <t>TXK21N</t>
  </si>
  <si>
    <t>UCH3EA</t>
  </si>
  <si>
    <t>W91YL1</t>
  </si>
  <si>
    <t>WKNYDV</t>
  </si>
  <si>
    <t>Y5ZHI7</t>
  </si>
  <si>
    <t>YARYHV</t>
  </si>
  <si>
    <t>YOYZJK</t>
  </si>
  <si>
    <t>YWJ3BO</t>
  </si>
  <si>
    <t>ZD9OG5</t>
  </si>
  <si>
    <t>Neptun ID</t>
  </si>
  <si>
    <t>Re-take_group</t>
  </si>
  <si>
    <t>Re-take_MC(max30)</t>
  </si>
  <si>
    <t>Re-take_CA(max15)</t>
  </si>
  <si>
    <t>Re-take_total(max45)</t>
  </si>
  <si>
    <t>Re-take_total(max40)</t>
  </si>
  <si>
    <t>Extra_self_assessment_points</t>
  </si>
  <si>
    <t>Total_points(max40+extra)</t>
  </si>
  <si>
    <t>a</t>
  </si>
  <si>
    <t>b</t>
  </si>
  <si>
    <t>Multiple choice(max20)</t>
  </si>
  <si>
    <t>Problem solving(max10)</t>
  </si>
  <si>
    <t>Total(max30)</t>
  </si>
  <si>
    <t>1st_attempt</t>
  </si>
  <si>
    <t>Semester_total(max100)</t>
  </si>
  <si>
    <t>Exam_total(100%)</t>
  </si>
  <si>
    <t>2nd_attempt</t>
  </si>
  <si>
    <t>MidTerm(%)</t>
  </si>
  <si>
    <t>Self_assessment</t>
  </si>
  <si>
    <t>If_MidTerm_involved</t>
  </si>
  <si>
    <t>GRADE(1-5)</t>
  </si>
  <si>
    <t>18.12.2018</t>
  </si>
  <si>
    <t>5/</t>
  </si>
  <si>
    <t>2/</t>
  </si>
  <si>
    <t>4/</t>
  </si>
  <si>
    <t>22.12.2018</t>
  </si>
  <si>
    <t>03.01.2019</t>
  </si>
  <si>
    <t>15.01.2019</t>
  </si>
  <si>
    <t>26.01.2019</t>
  </si>
  <si>
    <t>29.01.2019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</si>
</sst>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0" borderId="0" xfId="0" applyNumberFormat="1" applyFont="1" applyFill="1"/>
    <xf numFmtId="164" fontId="3" fillId="0" borderId="0" xfId="0" applyNumberFormat="1" applyFont="1" applyFill="1"/>
    <xf numFmtId="0" fontId="2" fillId="0" borderId="0" xfId="0" applyFont="1"/>
    <xf numFmtId="49" fontId="1" fillId="0" borderId="0" xfId="0" applyNumberFormat="1" applyFont="1" applyFill="1" applyProtection="1">
      <protection locked="0"/>
    </xf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Fill="1"/>
    <xf numFmtId="164" fontId="0" fillId="0" borderId="0" xfId="0" applyNumberFormat="1"/>
    <xf numFmtId="49" fontId="0" fillId="0" borderId="0" xfId="0" applyNumberFormat="1"/>
    <xf numFmtId="164" fontId="4" fillId="0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9" fontId="2" fillId="0" borderId="1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5" fontId="2" fillId="2" borderId="1" xfId="0" applyNumberFormat="1" applyFont="1" applyFill="1" applyBorder="1"/>
    <xf numFmtId="9" fontId="0" fillId="0" borderId="0" xfId="0" applyNumberFormat="1"/>
    <xf numFmtId="165" fontId="0" fillId="0" borderId="0" xfId="0" applyNumberFormat="1"/>
    <xf numFmtId="9" fontId="6" fillId="0" borderId="1" xfId="0" applyNumberFormat="1" applyFont="1" applyFill="1" applyBorder="1"/>
    <xf numFmtId="9" fontId="7" fillId="0" borderId="0" xfId="0" applyNumberFormat="1" applyFont="1"/>
    <xf numFmtId="0" fontId="7" fillId="0" borderId="0" xfId="0" applyFont="1"/>
    <xf numFmtId="9" fontId="1" fillId="0" borderId="0" xfId="0" applyNumberFormat="1" applyFont="1"/>
    <xf numFmtId="9" fontId="2" fillId="3" borderId="1" xfId="0" applyNumberFormat="1" applyFont="1" applyFill="1" applyBorder="1"/>
    <xf numFmtId="165" fontId="0" fillId="0" borderId="0" xfId="0" applyNumberFormat="1" applyFill="1"/>
    <xf numFmtId="165" fontId="0" fillId="0" borderId="0" xfId="0" applyNumberFormat="1" applyFill="1" applyProtection="1">
      <protection locked="0"/>
    </xf>
    <xf numFmtId="9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45" sqref="G45"/>
    </sheetView>
  </sheetViews>
  <sheetFormatPr defaultRowHeight="15" x14ac:dyDescent="0.25"/>
  <cols>
    <col min="1" max="1" width="11.42578125" style="11" bestFit="1" customWidth="1"/>
    <col min="2" max="2" width="22.85546875" style="8" bestFit="1" customWidth="1"/>
    <col min="3" max="3" width="18.28515625" style="8" bestFit="1" customWidth="1"/>
    <col min="4" max="4" width="12" style="8" bestFit="1" customWidth="1"/>
    <col min="5" max="5" width="36.140625" style="9" bestFit="1" customWidth="1"/>
    <col min="6" max="6" width="25" style="8" bestFit="1" customWidth="1"/>
    <col min="7" max="7" width="31.5703125" style="11" bestFit="1" customWidth="1"/>
    <col min="8" max="8" width="22.85546875" bestFit="1" customWidth="1"/>
    <col min="9" max="9" width="18.28515625" bestFit="1" customWidth="1"/>
    <col min="10" max="10" width="12" bestFit="1" customWidth="1"/>
    <col min="11" max="11" width="36.140625" bestFit="1" customWidth="1"/>
    <col min="12" max="12" width="25" bestFit="1" customWidth="1"/>
  </cols>
  <sheetData>
    <row r="1" spans="1:7" s="6" customFormat="1" x14ac:dyDescent="0.25">
      <c r="A1" s="1" t="s">
        <v>59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  <c r="G1" s="5" t="s">
        <v>5</v>
      </c>
    </row>
    <row r="2" spans="1:7" x14ac:dyDescent="0.25">
      <c r="A2" s="7" t="s">
        <v>6</v>
      </c>
      <c r="B2" s="8">
        <v>26</v>
      </c>
      <c r="C2" s="8">
        <v>15</v>
      </c>
      <c r="D2" s="8">
        <f t="shared" ref="D2:D53" si="0">IF(AND(B2="",C2=""),"",B2+C2)</f>
        <v>41</v>
      </c>
      <c r="E2" s="9">
        <f>IF(D2="","",(40/45)*D2)</f>
        <v>36.444444444444443</v>
      </c>
      <c r="F2" s="9">
        <v>3.6444444444444444</v>
      </c>
      <c r="G2" s="10">
        <v>40.088888888888889</v>
      </c>
    </row>
    <row r="3" spans="1:7" x14ac:dyDescent="0.25">
      <c r="A3" s="7" t="s">
        <v>7</v>
      </c>
      <c r="B3" s="8">
        <v>26</v>
      </c>
      <c r="C3" s="8">
        <v>15</v>
      </c>
      <c r="D3" s="8">
        <f t="shared" si="0"/>
        <v>41</v>
      </c>
      <c r="E3" s="9">
        <f>IF(D3="","",(40/45)*D3)</f>
        <v>36.444444444444443</v>
      </c>
      <c r="F3" s="9">
        <v>3.6444444444444444</v>
      </c>
      <c r="G3" s="10">
        <v>40.088888888888889</v>
      </c>
    </row>
    <row r="4" spans="1:7" x14ac:dyDescent="0.25">
      <c r="A4" s="7" t="s">
        <v>8</v>
      </c>
      <c r="B4" s="8">
        <v>6</v>
      </c>
      <c r="C4" s="8">
        <v>3</v>
      </c>
      <c r="D4" s="8">
        <f t="shared" si="0"/>
        <v>9</v>
      </c>
      <c r="E4" s="9">
        <f>IF(D4="","",(40/45)*D4)</f>
        <v>8</v>
      </c>
      <c r="F4" s="9">
        <v>0</v>
      </c>
      <c r="G4" s="10">
        <v>8</v>
      </c>
    </row>
    <row r="5" spans="1:7" x14ac:dyDescent="0.25">
      <c r="A5" s="7" t="s">
        <v>9</v>
      </c>
      <c r="B5" s="8">
        <v>26</v>
      </c>
      <c r="C5" s="8">
        <v>15</v>
      </c>
      <c r="D5" s="8">
        <f t="shared" si="0"/>
        <v>41</v>
      </c>
      <c r="E5" s="9">
        <f>IF(D5="","",(40/45)*D5)</f>
        <v>36.444444444444443</v>
      </c>
      <c r="F5" s="9">
        <v>3.6444444444444444</v>
      </c>
      <c r="G5" s="10">
        <v>40.088888888888889</v>
      </c>
    </row>
    <row r="6" spans="1:7" x14ac:dyDescent="0.25">
      <c r="A6" s="7" t="s">
        <v>10</v>
      </c>
      <c r="B6" s="8">
        <v>24</v>
      </c>
      <c r="C6" s="8">
        <v>15</v>
      </c>
      <c r="D6" s="8">
        <f t="shared" si="0"/>
        <v>39</v>
      </c>
      <c r="E6" s="9">
        <f>IF(D6="","",(40/45)*D6)</f>
        <v>34.666666666666664</v>
      </c>
      <c r="F6" s="9">
        <v>1.7333333333333334</v>
      </c>
      <c r="G6" s="10">
        <v>36.4</v>
      </c>
    </row>
    <row r="7" spans="1:7" x14ac:dyDescent="0.25">
      <c r="A7" s="7" t="s">
        <v>11</v>
      </c>
      <c r="B7" s="8">
        <v>14</v>
      </c>
      <c r="C7" s="8">
        <v>4</v>
      </c>
      <c r="D7" s="8">
        <f t="shared" si="0"/>
        <v>18</v>
      </c>
      <c r="E7" s="9">
        <f t="shared" ref="E7:E53" si="1">IF(D7="","",(40/45)*D7)</f>
        <v>16</v>
      </c>
      <c r="F7" s="9">
        <v>0</v>
      </c>
      <c r="G7" s="10">
        <v>16</v>
      </c>
    </row>
    <row r="8" spans="1:7" x14ac:dyDescent="0.25">
      <c r="A8" s="7" t="s">
        <v>12</v>
      </c>
      <c r="D8" s="8" t="str">
        <f t="shared" si="0"/>
        <v/>
      </c>
      <c r="E8" s="9" t="str">
        <f t="shared" si="1"/>
        <v/>
      </c>
      <c r="F8" s="9" t="s">
        <v>13</v>
      </c>
      <c r="G8" s="10" t="s">
        <v>13</v>
      </c>
    </row>
    <row r="9" spans="1:7" x14ac:dyDescent="0.25">
      <c r="A9" s="7" t="s">
        <v>14</v>
      </c>
      <c r="B9" s="8">
        <v>16</v>
      </c>
      <c r="C9" s="8">
        <v>15</v>
      </c>
      <c r="D9" s="8">
        <f t="shared" si="0"/>
        <v>31</v>
      </c>
      <c r="E9" s="9">
        <f t="shared" si="1"/>
        <v>27.555555555555554</v>
      </c>
      <c r="F9" s="9">
        <v>2.7555555555555555</v>
      </c>
      <c r="G9" s="10">
        <v>30.31111111111111</v>
      </c>
    </row>
    <row r="10" spans="1:7" x14ac:dyDescent="0.25">
      <c r="A10" s="7" t="s">
        <v>15</v>
      </c>
      <c r="B10" s="8">
        <v>24</v>
      </c>
      <c r="C10" s="8">
        <v>15</v>
      </c>
      <c r="D10" s="8">
        <f t="shared" si="0"/>
        <v>39</v>
      </c>
      <c r="E10" s="9">
        <f t="shared" si="1"/>
        <v>34.666666666666664</v>
      </c>
      <c r="F10" s="9">
        <v>3.4666666666666668</v>
      </c>
      <c r="G10" s="10">
        <v>38.133333333333333</v>
      </c>
    </row>
    <row r="11" spans="1:7" x14ac:dyDescent="0.25">
      <c r="A11" s="7" t="s">
        <v>16</v>
      </c>
      <c r="B11" s="8">
        <v>18</v>
      </c>
      <c r="C11" s="8">
        <v>8</v>
      </c>
      <c r="D11" s="8">
        <f t="shared" si="0"/>
        <v>26</v>
      </c>
      <c r="E11" s="9">
        <f t="shared" si="1"/>
        <v>23.111111111111111</v>
      </c>
      <c r="F11" s="9">
        <v>0</v>
      </c>
      <c r="G11" s="10">
        <v>23.111111111111111</v>
      </c>
    </row>
    <row r="12" spans="1:7" x14ac:dyDescent="0.25">
      <c r="A12" s="7" t="s">
        <v>17</v>
      </c>
      <c r="B12" s="8">
        <v>30</v>
      </c>
      <c r="C12" s="8">
        <v>15</v>
      </c>
      <c r="D12" s="8">
        <f t="shared" si="0"/>
        <v>45</v>
      </c>
      <c r="E12" s="9">
        <f t="shared" si="1"/>
        <v>40</v>
      </c>
      <c r="F12" s="9">
        <v>4</v>
      </c>
      <c r="G12" s="10">
        <v>44</v>
      </c>
    </row>
    <row r="13" spans="1:7" x14ac:dyDescent="0.25">
      <c r="A13" s="7" t="s">
        <v>18</v>
      </c>
      <c r="B13" s="8">
        <v>28</v>
      </c>
      <c r="C13" s="8">
        <v>15</v>
      </c>
      <c r="D13" s="8">
        <f t="shared" si="0"/>
        <v>43</v>
      </c>
      <c r="E13" s="9">
        <f t="shared" si="1"/>
        <v>38.222222222222221</v>
      </c>
      <c r="F13" s="9">
        <v>3.8222222222222224</v>
      </c>
      <c r="G13" s="10">
        <v>42.044444444444444</v>
      </c>
    </row>
    <row r="14" spans="1:7" x14ac:dyDescent="0.25">
      <c r="A14" s="7" t="s">
        <v>19</v>
      </c>
      <c r="B14" s="8">
        <v>26</v>
      </c>
      <c r="C14" s="8">
        <v>15</v>
      </c>
      <c r="D14" s="8">
        <f t="shared" si="0"/>
        <v>41</v>
      </c>
      <c r="E14" s="9">
        <f t="shared" si="1"/>
        <v>36.444444444444443</v>
      </c>
      <c r="F14" s="9">
        <v>1.8222222222222222</v>
      </c>
      <c r="G14" s="10">
        <v>38.266666666666666</v>
      </c>
    </row>
    <row r="15" spans="1:7" x14ac:dyDescent="0.25">
      <c r="A15" s="7" t="s">
        <v>20</v>
      </c>
      <c r="B15" s="8">
        <v>18</v>
      </c>
      <c r="C15" s="8">
        <v>4</v>
      </c>
      <c r="D15" s="8">
        <f t="shared" si="0"/>
        <v>22</v>
      </c>
      <c r="E15" s="9">
        <f t="shared" si="1"/>
        <v>19.555555555555554</v>
      </c>
      <c r="F15" s="9">
        <v>0.97777777777777775</v>
      </c>
      <c r="G15" s="10">
        <v>20.533333333333331</v>
      </c>
    </row>
    <row r="16" spans="1:7" x14ac:dyDescent="0.25">
      <c r="A16" s="7" t="s">
        <v>21</v>
      </c>
      <c r="B16" s="8">
        <v>16</v>
      </c>
      <c r="C16" s="8">
        <v>15</v>
      </c>
      <c r="D16" s="8">
        <f t="shared" si="0"/>
        <v>31</v>
      </c>
      <c r="E16" s="9">
        <f t="shared" si="1"/>
        <v>27.555555555555554</v>
      </c>
      <c r="F16" s="9">
        <v>2.7555555555555555</v>
      </c>
      <c r="G16" s="10">
        <v>30.31111111111111</v>
      </c>
    </row>
    <row r="17" spans="1:7" x14ac:dyDescent="0.25">
      <c r="A17" s="7" t="s">
        <v>22</v>
      </c>
      <c r="B17" s="8">
        <v>24</v>
      </c>
      <c r="C17" s="8">
        <v>0</v>
      </c>
      <c r="D17" s="8">
        <f t="shared" si="0"/>
        <v>24</v>
      </c>
      <c r="E17" s="9">
        <f t="shared" si="1"/>
        <v>21.333333333333332</v>
      </c>
      <c r="F17" s="9">
        <v>1.0666666666666667</v>
      </c>
      <c r="G17" s="10">
        <v>22.4</v>
      </c>
    </row>
    <row r="18" spans="1:7" x14ac:dyDescent="0.25">
      <c r="A18" s="7" t="s">
        <v>23</v>
      </c>
      <c r="B18" s="8">
        <v>24</v>
      </c>
      <c r="C18" s="8">
        <v>11</v>
      </c>
      <c r="D18" s="8">
        <f t="shared" si="0"/>
        <v>35</v>
      </c>
      <c r="E18" s="9">
        <f t="shared" si="1"/>
        <v>31.111111111111111</v>
      </c>
      <c r="F18" s="9">
        <v>1.5555555555555556</v>
      </c>
      <c r="G18" s="10">
        <v>32.666666666666664</v>
      </c>
    </row>
    <row r="19" spans="1:7" x14ac:dyDescent="0.25">
      <c r="A19" s="7" t="s">
        <v>24</v>
      </c>
      <c r="B19" s="8">
        <v>6</v>
      </c>
      <c r="C19" s="8">
        <v>0</v>
      </c>
      <c r="D19" s="8">
        <f t="shared" si="0"/>
        <v>6</v>
      </c>
      <c r="E19" s="9">
        <f t="shared" si="1"/>
        <v>5.333333333333333</v>
      </c>
      <c r="F19" s="9">
        <v>0</v>
      </c>
      <c r="G19" s="10">
        <v>5.333333333333333</v>
      </c>
    </row>
    <row r="20" spans="1:7" x14ac:dyDescent="0.25">
      <c r="A20" s="7" t="s">
        <v>25</v>
      </c>
      <c r="B20" s="8">
        <v>16</v>
      </c>
      <c r="C20" s="8">
        <v>0</v>
      </c>
      <c r="D20" s="8">
        <f t="shared" si="0"/>
        <v>16</v>
      </c>
      <c r="E20" s="9">
        <f t="shared" si="1"/>
        <v>14.222222222222221</v>
      </c>
      <c r="F20" s="9">
        <v>0.71111111111111114</v>
      </c>
      <c r="G20" s="10">
        <v>14.933333333333332</v>
      </c>
    </row>
    <row r="21" spans="1:7" x14ac:dyDescent="0.25">
      <c r="A21" s="7" t="s">
        <v>26</v>
      </c>
      <c r="B21" s="8">
        <v>18</v>
      </c>
      <c r="C21" s="8">
        <v>7</v>
      </c>
      <c r="D21" s="8">
        <f t="shared" si="0"/>
        <v>25</v>
      </c>
      <c r="E21" s="9">
        <f t="shared" si="1"/>
        <v>22.222222222222221</v>
      </c>
      <c r="F21" s="9">
        <v>1.1111111111111112</v>
      </c>
      <c r="G21" s="10">
        <v>23.333333333333332</v>
      </c>
    </row>
    <row r="22" spans="1:7" x14ac:dyDescent="0.25">
      <c r="A22" s="7" t="s">
        <v>27</v>
      </c>
      <c r="B22" s="8">
        <v>12</v>
      </c>
      <c r="C22" s="8">
        <v>14</v>
      </c>
      <c r="D22" s="8">
        <f t="shared" si="0"/>
        <v>26</v>
      </c>
      <c r="E22" s="9">
        <f t="shared" si="1"/>
        <v>23.111111111111111</v>
      </c>
      <c r="F22" s="9">
        <v>1.1555555555555557</v>
      </c>
      <c r="G22" s="10">
        <v>24.266666666666666</v>
      </c>
    </row>
    <row r="23" spans="1:7" x14ac:dyDescent="0.25">
      <c r="A23" s="7" t="s">
        <v>28</v>
      </c>
      <c r="B23" s="8">
        <v>24</v>
      </c>
      <c r="C23" s="8">
        <v>0</v>
      </c>
      <c r="D23" s="8">
        <f t="shared" si="0"/>
        <v>24</v>
      </c>
      <c r="E23" s="9">
        <f t="shared" si="1"/>
        <v>21.333333333333332</v>
      </c>
      <c r="F23" s="9">
        <v>0</v>
      </c>
      <c r="G23" s="10">
        <v>21.333333333333332</v>
      </c>
    </row>
    <row r="24" spans="1:7" x14ac:dyDescent="0.25">
      <c r="A24" s="7" t="s">
        <v>29</v>
      </c>
      <c r="B24" s="8">
        <v>22</v>
      </c>
      <c r="C24" s="8">
        <v>15</v>
      </c>
      <c r="D24" s="8">
        <f t="shared" si="0"/>
        <v>37</v>
      </c>
      <c r="E24" s="9">
        <f t="shared" si="1"/>
        <v>32.888888888888886</v>
      </c>
      <c r="F24" s="9">
        <v>1.6444444444444444</v>
      </c>
      <c r="G24" s="10">
        <v>34.533333333333331</v>
      </c>
    </row>
    <row r="25" spans="1:7" x14ac:dyDescent="0.25">
      <c r="A25" s="7" t="s">
        <v>30</v>
      </c>
      <c r="D25" s="8" t="str">
        <f t="shared" si="0"/>
        <v/>
      </c>
      <c r="E25" s="9" t="str">
        <f t="shared" si="1"/>
        <v/>
      </c>
      <c r="F25" s="9" t="s">
        <v>13</v>
      </c>
      <c r="G25" s="10" t="s">
        <v>13</v>
      </c>
    </row>
    <row r="26" spans="1:7" x14ac:dyDescent="0.25">
      <c r="A26" s="7" t="s">
        <v>31</v>
      </c>
      <c r="B26" s="8">
        <v>12</v>
      </c>
      <c r="C26" s="8">
        <v>0</v>
      </c>
      <c r="D26" s="8">
        <f t="shared" si="0"/>
        <v>12</v>
      </c>
      <c r="E26" s="9">
        <f t="shared" si="1"/>
        <v>10.666666666666666</v>
      </c>
      <c r="F26" s="9">
        <v>0</v>
      </c>
      <c r="G26" s="10">
        <v>10.666666666666666</v>
      </c>
    </row>
    <row r="27" spans="1:7" x14ac:dyDescent="0.25">
      <c r="A27" s="7" t="s">
        <v>32</v>
      </c>
      <c r="B27" s="8">
        <v>16</v>
      </c>
      <c r="C27" s="8">
        <v>5</v>
      </c>
      <c r="D27" s="8">
        <f t="shared" si="0"/>
        <v>21</v>
      </c>
      <c r="E27" s="9">
        <f t="shared" si="1"/>
        <v>18.666666666666664</v>
      </c>
      <c r="F27" s="9">
        <v>0</v>
      </c>
      <c r="G27" s="10">
        <v>18.666666666666664</v>
      </c>
    </row>
    <row r="28" spans="1:7" x14ac:dyDescent="0.25">
      <c r="A28" s="7" t="s">
        <v>33</v>
      </c>
      <c r="B28" s="8">
        <v>22</v>
      </c>
      <c r="C28" s="8">
        <v>8</v>
      </c>
      <c r="D28" s="8">
        <f t="shared" si="0"/>
        <v>30</v>
      </c>
      <c r="E28" s="9">
        <f t="shared" si="1"/>
        <v>26.666666666666664</v>
      </c>
      <c r="F28" s="9">
        <v>0</v>
      </c>
      <c r="G28" s="10">
        <v>26.666666666666664</v>
      </c>
    </row>
    <row r="29" spans="1:7" x14ac:dyDescent="0.25">
      <c r="A29" s="7" t="s">
        <v>34</v>
      </c>
      <c r="B29" s="8">
        <v>10</v>
      </c>
      <c r="C29" s="8">
        <v>0</v>
      </c>
      <c r="D29" s="8">
        <f t="shared" si="0"/>
        <v>10</v>
      </c>
      <c r="E29" s="9">
        <f t="shared" si="1"/>
        <v>8.8888888888888893</v>
      </c>
      <c r="F29" s="9">
        <v>0</v>
      </c>
      <c r="G29" s="10">
        <v>8.8888888888888893</v>
      </c>
    </row>
    <row r="30" spans="1:7" x14ac:dyDescent="0.25">
      <c r="A30" s="7" t="s">
        <v>35</v>
      </c>
      <c r="D30" s="8" t="str">
        <f t="shared" si="0"/>
        <v/>
      </c>
      <c r="E30" s="9" t="str">
        <f t="shared" si="1"/>
        <v/>
      </c>
      <c r="F30" s="9" t="s">
        <v>13</v>
      </c>
      <c r="G30" s="10" t="s">
        <v>13</v>
      </c>
    </row>
    <row r="31" spans="1:7" x14ac:dyDescent="0.25">
      <c r="A31" s="7" t="s">
        <v>36</v>
      </c>
      <c r="D31" s="8" t="str">
        <f t="shared" si="0"/>
        <v/>
      </c>
      <c r="E31" s="9" t="str">
        <f t="shared" si="1"/>
        <v/>
      </c>
      <c r="F31" s="9" t="s">
        <v>13</v>
      </c>
      <c r="G31" s="10" t="s">
        <v>13</v>
      </c>
    </row>
    <row r="32" spans="1:7" x14ac:dyDescent="0.25">
      <c r="A32" s="7" t="s">
        <v>37</v>
      </c>
      <c r="B32" s="8">
        <v>24</v>
      </c>
      <c r="C32" s="8">
        <v>15</v>
      </c>
      <c r="D32" s="8">
        <f t="shared" si="0"/>
        <v>39</v>
      </c>
      <c r="E32" s="9">
        <f t="shared" si="1"/>
        <v>34.666666666666664</v>
      </c>
      <c r="F32" s="9">
        <v>1.7333333333333334</v>
      </c>
      <c r="G32" s="10">
        <v>36.4</v>
      </c>
    </row>
    <row r="33" spans="1:7" x14ac:dyDescent="0.25">
      <c r="A33" s="7" t="s">
        <v>38</v>
      </c>
      <c r="B33" s="8">
        <v>14</v>
      </c>
      <c r="C33" s="8">
        <v>15</v>
      </c>
      <c r="D33" s="8">
        <f t="shared" si="0"/>
        <v>29</v>
      </c>
      <c r="E33" s="9">
        <f t="shared" si="1"/>
        <v>25.777777777777775</v>
      </c>
      <c r="F33" s="9">
        <v>1.2888888888888888</v>
      </c>
      <c r="G33" s="10">
        <v>27.066666666666663</v>
      </c>
    </row>
    <row r="34" spans="1:7" x14ac:dyDescent="0.25">
      <c r="A34" s="7" t="s">
        <v>39</v>
      </c>
      <c r="B34" s="8">
        <v>22</v>
      </c>
      <c r="C34" s="8">
        <v>15</v>
      </c>
      <c r="D34" s="8">
        <f t="shared" si="0"/>
        <v>37</v>
      </c>
      <c r="E34" s="9">
        <f t="shared" si="1"/>
        <v>32.888888888888886</v>
      </c>
      <c r="F34" s="9">
        <v>0</v>
      </c>
      <c r="G34" s="10">
        <v>32.888888888888886</v>
      </c>
    </row>
    <row r="35" spans="1:7" x14ac:dyDescent="0.25">
      <c r="A35" s="7" t="s">
        <v>40</v>
      </c>
      <c r="D35" s="8" t="str">
        <f t="shared" si="0"/>
        <v/>
      </c>
      <c r="E35" s="9" t="str">
        <f t="shared" si="1"/>
        <v/>
      </c>
      <c r="F35" s="9" t="s">
        <v>13</v>
      </c>
      <c r="G35" s="10" t="s">
        <v>13</v>
      </c>
    </row>
    <row r="36" spans="1:7" x14ac:dyDescent="0.25">
      <c r="A36" s="7" t="s">
        <v>41</v>
      </c>
      <c r="B36" s="8">
        <v>14</v>
      </c>
      <c r="C36" s="8">
        <v>0</v>
      </c>
      <c r="D36" s="8">
        <f t="shared" si="0"/>
        <v>14</v>
      </c>
      <c r="E36" s="9">
        <f t="shared" si="1"/>
        <v>12.444444444444443</v>
      </c>
      <c r="F36" s="9">
        <v>0</v>
      </c>
      <c r="G36" s="10">
        <v>12.444444444444443</v>
      </c>
    </row>
    <row r="37" spans="1:7" x14ac:dyDescent="0.25">
      <c r="A37" s="7" t="s">
        <v>42</v>
      </c>
      <c r="B37" s="8">
        <v>18</v>
      </c>
      <c r="C37" s="8">
        <v>13</v>
      </c>
      <c r="D37" s="8">
        <f t="shared" si="0"/>
        <v>31</v>
      </c>
      <c r="E37" s="9">
        <f t="shared" si="1"/>
        <v>27.555555555555554</v>
      </c>
      <c r="F37" s="9">
        <v>1.3777777777777778</v>
      </c>
      <c r="G37" s="10">
        <v>28.93333333333333</v>
      </c>
    </row>
    <row r="38" spans="1:7" x14ac:dyDescent="0.25">
      <c r="A38" s="7" t="s">
        <v>43</v>
      </c>
      <c r="B38" s="8">
        <v>14</v>
      </c>
      <c r="C38" s="8">
        <v>2</v>
      </c>
      <c r="D38" s="8">
        <f t="shared" si="0"/>
        <v>16</v>
      </c>
      <c r="E38" s="9">
        <f t="shared" si="1"/>
        <v>14.222222222222221</v>
      </c>
      <c r="F38" s="9">
        <v>0.71111111111111114</v>
      </c>
      <c r="G38" s="10">
        <v>14.933333333333332</v>
      </c>
    </row>
    <row r="39" spans="1:7" x14ac:dyDescent="0.25">
      <c r="A39" s="7" t="s">
        <v>44</v>
      </c>
      <c r="D39" s="8" t="str">
        <f t="shared" si="0"/>
        <v/>
      </c>
      <c r="E39" s="9" t="str">
        <f t="shared" si="1"/>
        <v/>
      </c>
      <c r="F39" s="9" t="s">
        <v>13</v>
      </c>
      <c r="G39" s="10" t="s">
        <v>13</v>
      </c>
    </row>
    <row r="40" spans="1:7" x14ac:dyDescent="0.25">
      <c r="A40" s="7" t="s">
        <v>45</v>
      </c>
      <c r="B40" s="8">
        <v>10</v>
      </c>
      <c r="C40" s="8">
        <v>0</v>
      </c>
      <c r="D40" s="8">
        <f t="shared" si="0"/>
        <v>10</v>
      </c>
      <c r="E40" s="9">
        <f t="shared" si="1"/>
        <v>8.8888888888888893</v>
      </c>
      <c r="F40" s="9">
        <v>0.88888888888888895</v>
      </c>
      <c r="G40" s="10">
        <v>9.7777777777777786</v>
      </c>
    </row>
    <row r="41" spans="1:7" x14ac:dyDescent="0.25">
      <c r="A41" s="7" t="s">
        <v>46</v>
      </c>
      <c r="B41" s="8">
        <v>22</v>
      </c>
      <c r="C41" s="8">
        <v>10</v>
      </c>
      <c r="D41" s="8">
        <f t="shared" si="0"/>
        <v>32</v>
      </c>
      <c r="E41" s="9">
        <f t="shared" si="1"/>
        <v>28.444444444444443</v>
      </c>
      <c r="F41" s="9">
        <v>0</v>
      </c>
      <c r="G41" s="10">
        <v>28.444444444444443</v>
      </c>
    </row>
    <row r="42" spans="1:7" x14ac:dyDescent="0.25">
      <c r="A42" s="7" t="s">
        <v>47</v>
      </c>
      <c r="B42" s="8">
        <v>20</v>
      </c>
      <c r="C42" s="8">
        <v>15</v>
      </c>
      <c r="D42" s="8">
        <f t="shared" si="0"/>
        <v>35</v>
      </c>
      <c r="E42" s="9">
        <f t="shared" si="1"/>
        <v>31.111111111111111</v>
      </c>
      <c r="F42" s="9">
        <v>3.1111111111111112</v>
      </c>
      <c r="G42" s="10">
        <v>34.222222222222221</v>
      </c>
    </row>
    <row r="43" spans="1:7" x14ac:dyDescent="0.25">
      <c r="A43" s="7" t="s">
        <v>48</v>
      </c>
      <c r="B43" s="8">
        <v>10</v>
      </c>
      <c r="C43" s="8">
        <v>5</v>
      </c>
      <c r="D43" s="8">
        <f t="shared" si="0"/>
        <v>15</v>
      </c>
      <c r="E43" s="9">
        <f t="shared" si="1"/>
        <v>13.333333333333332</v>
      </c>
      <c r="F43" s="9">
        <v>0.66666666666666663</v>
      </c>
      <c r="G43" s="10">
        <v>13.999999999999998</v>
      </c>
    </row>
    <row r="44" spans="1:7" x14ac:dyDescent="0.25">
      <c r="A44" s="7" t="s">
        <v>49</v>
      </c>
      <c r="B44" s="8">
        <v>24</v>
      </c>
      <c r="C44" s="8">
        <v>3</v>
      </c>
      <c r="D44" s="8">
        <f t="shared" si="0"/>
        <v>27</v>
      </c>
      <c r="E44" s="9">
        <f t="shared" si="1"/>
        <v>24</v>
      </c>
      <c r="F44" s="9">
        <v>0</v>
      </c>
      <c r="G44" s="10">
        <v>24</v>
      </c>
    </row>
    <row r="45" spans="1:7" x14ac:dyDescent="0.25">
      <c r="A45" s="7" t="s">
        <v>50</v>
      </c>
      <c r="B45" s="8">
        <v>26</v>
      </c>
      <c r="C45" s="8">
        <v>15</v>
      </c>
      <c r="D45" s="8">
        <f t="shared" si="0"/>
        <v>41</v>
      </c>
      <c r="E45" s="9">
        <f t="shared" si="1"/>
        <v>36.444444444444443</v>
      </c>
      <c r="F45" s="9">
        <v>3.6444444444444444</v>
      </c>
      <c r="G45" s="10">
        <v>40.088888888888889</v>
      </c>
    </row>
    <row r="46" spans="1:7" x14ac:dyDescent="0.25">
      <c r="A46" s="7" t="s">
        <v>51</v>
      </c>
      <c r="B46" s="8">
        <v>22</v>
      </c>
      <c r="C46" s="8">
        <v>8</v>
      </c>
      <c r="D46" s="8">
        <f t="shared" si="0"/>
        <v>30</v>
      </c>
      <c r="E46" s="9">
        <f t="shared" si="1"/>
        <v>26.666666666666664</v>
      </c>
      <c r="F46" s="9">
        <v>0</v>
      </c>
      <c r="G46" s="10">
        <v>26.666666666666664</v>
      </c>
    </row>
    <row r="47" spans="1:7" x14ac:dyDescent="0.25">
      <c r="A47" s="7" t="s">
        <v>52</v>
      </c>
      <c r="B47" s="8">
        <v>14</v>
      </c>
      <c r="C47" s="8">
        <v>6</v>
      </c>
      <c r="D47" s="8">
        <f t="shared" si="0"/>
        <v>20</v>
      </c>
      <c r="E47" s="9">
        <f t="shared" si="1"/>
        <v>17.777777777777779</v>
      </c>
      <c r="F47" s="9">
        <v>0</v>
      </c>
      <c r="G47" s="10">
        <v>17.777777777777779</v>
      </c>
    </row>
    <row r="48" spans="1:7" x14ac:dyDescent="0.25">
      <c r="A48" s="7" t="s">
        <v>53</v>
      </c>
      <c r="B48" s="8">
        <v>22</v>
      </c>
      <c r="C48" s="8">
        <v>8</v>
      </c>
      <c r="D48" s="8">
        <f t="shared" si="0"/>
        <v>30</v>
      </c>
      <c r="E48" s="9">
        <f t="shared" si="1"/>
        <v>26.666666666666664</v>
      </c>
      <c r="F48" s="9">
        <v>1.3333333333333333</v>
      </c>
      <c r="G48" s="10">
        <v>27.999999999999996</v>
      </c>
    </row>
    <row r="49" spans="1:7" x14ac:dyDescent="0.25">
      <c r="A49" s="7" t="s">
        <v>54</v>
      </c>
      <c r="B49" s="11"/>
      <c r="C49" s="11"/>
      <c r="D49" s="8" t="str">
        <f t="shared" si="0"/>
        <v/>
      </c>
      <c r="E49" s="9" t="str">
        <f t="shared" si="1"/>
        <v/>
      </c>
      <c r="F49" s="9" t="s">
        <v>13</v>
      </c>
      <c r="G49" s="10" t="s">
        <v>13</v>
      </c>
    </row>
    <row r="50" spans="1:7" x14ac:dyDescent="0.25">
      <c r="A50" s="7" t="s">
        <v>55</v>
      </c>
      <c r="B50" s="8">
        <v>20</v>
      </c>
      <c r="C50" s="8">
        <v>7</v>
      </c>
      <c r="D50" s="8">
        <f t="shared" si="0"/>
        <v>27</v>
      </c>
      <c r="E50" s="9">
        <f t="shared" si="1"/>
        <v>24</v>
      </c>
      <c r="F50" s="9">
        <v>0</v>
      </c>
      <c r="G50" s="10">
        <v>24</v>
      </c>
    </row>
    <row r="51" spans="1:7" x14ac:dyDescent="0.25">
      <c r="A51" s="7" t="s">
        <v>56</v>
      </c>
      <c r="B51" s="8">
        <v>16</v>
      </c>
      <c r="C51" s="8">
        <v>8</v>
      </c>
      <c r="D51" s="8">
        <f t="shared" si="0"/>
        <v>24</v>
      </c>
      <c r="E51" s="9">
        <f t="shared" si="1"/>
        <v>21.333333333333332</v>
      </c>
      <c r="F51" s="9">
        <v>0</v>
      </c>
      <c r="G51" s="10">
        <v>21.333333333333332</v>
      </c>
    </row>
    <row r="52" spans="1:7" x14ac:dyDescent="0.25">
      <c r="A52" s="7" t="s">
        <v>57</v>
      </c>
      <c r="B52" s="8">
        <v>12</v>
      </c>
      <c r="C52" s="8">
        <v>8</v>
      </c>
      <c r="D52" s="8">
        <f t="shared" si="0"/>
        <v>20</v>
      </c>
      <c r="E52" s="9">
        <f t="shared" si="1"/>
        <v>17.777777777777779</v>
      </c>
      <c r="F52" s="9">
        <v>0</v>
      </c>
      <c r="G52" s="10">
        <v>17.777777777777779</v>
      </c>
    </row>
    <row r="53" spans="1:7" x14ac:dyDescent="0.25">
      <c r="A53" s="7" t="s">
        <v>58</v>
      </c>
      <c r="B53" s="8">
        <v>10</v>
      </c>
      <c r="C53" s="8">
        <v>0</v>
      </c>
      <c r="D53" s="8">
        <f t="shared" si="0"/>
        <v>10</v>
      </c>
      <c r="E53" s="9">
        <f t="shared" si="1"/>
        <v>8.8888888888888893</v>
      </c>
      <c r="F53" s="9">
        <v>0.88888888888888895</v>
      </c>
      <c r="G53" s="10">
        <v>9.7777777777777786</v>
      </c>
    </row>
    <row r="54" spans="1:7" x14ac:dyDescent="0.25">
      <c r="A54" s="7"/>
      <c r="F54" s="9"/>
      <c r="G5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A1048576"/>
    </sheetView>
  </sheetViews>
  <sheetFormatPr defaultRowHeight="15" x14ac:dyDescent="0.25"/>
  <cols>
    <col min="1" max="1" width="10" style="11" bestFit="1" customWidth="1"/>
    <col min="2" max="2" width="14.140625" bestFit="1" customWidth="1"/>
    <col min="3" max="3" width="19.28515625" bestFit="1" customWidth="1"/>
    <col min="4" max="4" width="18.7109375" bestFit="1" customWidth="1"/>
    <col min="5" max="6" width="20.42578125" bestFit="1" customWidth="1"/>
    <col min="7" max="7" width="28.140625" style="16" bestFit="1" customWidth="1"/>
    <col min="8" max="8" width="25.140625" style="19" bestFit="1" customWidth="1"/>
  </cols>
  <sheetData>
    <row r="1" spans="1:9" x14ac:dyDescent="0.25">
      <c r="A1" s="1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4" t="s">
        <v>64</v>
      </c>
      <c r="G1" s="14" t="s">
        <v>65</v>
      </c>
      <c r="H1" s="17" t="s">
        <v>66</v>
      </c>
      <c r="I1" s="6"/>
    </row>
    <row r="2" spans="1:9" x14ac:dyDescent="0.25">
      <c r="A2" s="7" t="s">
        <v>6</v>
      </c>
      <c r="E2" t="s">
        <v>13</v>
      </c>
      <c r="F2" s="12" t="s">
        <v>13</v>
      </c>
      <c r="G2" s="15" t="s">
        <v>13</v>
      </c>
      <c r="H2" s="18" t="s">
        <v>13</v>
      </c>
    </row>
    <row r="3" spans="1:9" x14ac:dyDescent="0.25">
      <c r="A3" s="7" t="s">
        <v>7</v>
      </c>
      <c r="E3" t="s">
        <v>13</v>
      </c>
      <c r="F3" s="12" t="s">
        <v>13</v>
      </c>
      <c r="G3" s="15" t="s">
        <v>13</v>
      </c>
      <c r="H3" s="18" t="s">
        <v>13</v>
      </c>
    </row>
    <row r="4" spans="1:9" x14ac:dyDescent="0.25">
      <c r="A4" s="7" t="s">
        <v>8</v>
      </c>
      <c r="E4" t="s">
        <v>13</v>
      </c>
      <c r="F4" s="12" t="s">
        <v>13</v>
      </c>
      <c r="G4" s="15" t="s">
        <v>13</v>
      </c>
      <c r="H4" s="18" t="s">
        <v>13</v>
      </c>
    </row>
    <row r="5" spans="1:9" x14ac:dyDescent="0.25">
      <c r="A5" s="7" t="s">
        <v>9</v>
      </c>
      <c r="E5" t="s">
        <v>13</v>
      </c>
      <c r="F5" s="12" t="s">
        <v>13</v>
      </c>
      <c r="G5" s="15" t="s">
        <v>13</v>
      </c>
      <c r="H5" s="18" t="s">
        <v>13</v>
      </c>
    </row>
    <row r="6" spans="1:9" x14ac:dyDescent="0.25">
      <c r="A6" s="7" t="s">
        <v>10</v>
      </c>
      <c r="E6" t="s">
        <v>13</v>
      </c>
      <c r="F6" s="12" t="s">
        <v>13</v>
      </c>
      <c r="G6" s="15" t="s">
        <v>13</v>
      </c>
      <c r="H6" s="18" t="s">
        <v>13</v>
      </c>
    </row>
    <row r="7" spans="1:9" x14ac:dyDescent="0.25">
      <c r="A7" s="7" t="s">
        <v>11</v>
      </c>
      <c r="B7" s="13" t="s">
        <v>67</v>
      </c>
      <c r="C7">
        <v>14</v>
      </c>
      <c r="D7">
        <v>1</v>
      </c>
      <c r="E7">
        <v>15</v>
      </c>
      <c r="F7" s="12">
        <v>13.333333333333332</v>
      </c>
      <c r="G7" s="15">
        <v>0</v>
      </c>
      <c r="H7" s="18">
        <v>13.333333333333332</v>
      </c>
    </row>
    <row r="8" spans="1:9" x14ac:dyDescent="0.25">
      <c r="A8" s="7" t="s">
        <v>12</v>
      </c>
      <c r="E8" t="s">
        <v>13</v>
      </c>
      <c r="F8" s="12" t="s">
        <v>13</v>
      </c>
      <c r="G8" s="15" t="s">
        <v>13</v>
      </c>
      <c r="H8" s="18" t="s">
        <v>13</v>
      </c>
    </row>
    <row r="9" spans="1:9" x14ac:dyDescent="0.25">
      <c r="A9" s="7" t="s">
        <v>14</v>
      </c>
      <c r="E9" t="s">
        <v>13</v>
      </c>
      <c r="F9" s="12" t="s">
        <v>13</v>
      </c>
      <c r="G9" s="15" t="s">
        <v>13</v>
      </c>
      <c r="H9" s="18" t="s">
        <v>13</v>
      </c>
    </row>
    <row r="10" spans="1:9" x14ac:dyDescent="0.25">
      <c r="A10" s="7" t="s">
        <v>15</v>
      </c>
      <c r="E10" t="s">
        <v>13</v>
      </c>
      <c r="F10" s="12" t="s">
        <v>13</v>
      </c>
      <c r="G10" s="15" t="s">
        <v>13</v>
      </c>
      <c r="H10" s="18" t="s">
        <v>13</v>
      </c>
    </row>
    <row r="11" spans="1:9" x14ac:dyDescent="0.25">
      <c r="A11" s="7" t="s">
        <v>16</v>
      </c>
      <c r="E11" t="s">
        <v>13</v>
      </c>
      <c r="F11" s="12" t="s">
        <v>13</v>
      </c>
      <c r="G11" s="15" t="s">
        <v>13</v>
      </c>
      <c r="H11" s="18" t="s">
        <v>13</v>
      </c>
    </row>
    <row r="12" spans="1:9" x14ac:dyDescent="0.25">
      <c r="A12" s="7" t="s">
        <v>17</v>
      </c>
      <c r="E12" t="s">
        <v>13</v>
      </c>
      <c r="F12" s="12" t="s">
        <v>13</v>
      </c>
      <c r="G12" s="15" t="s">
        <v>13</v>
      </c>
      <c r="H12" s="18" t="s">
        <v>13</v>
      </c>
    </row>
    <row r="13" spans="1:9" x14ac:dyDescent="0.25">
      <c r="A13" s="7" t="s">
        <v>18</v>
      </c>
      <c r="E13" t="s">
        <v>13</v>
      </c>
      <c r="F13" s="12" t="s">
        <v>13</v>
      </c>
      <c r="G13" s="15" t="s">
        <v>13</v>
      </c>
      <c r="H13" s="18" t="s">
        <v>13</v>
      </c>
    </row>
    <row r="14" spans="1:9" x14ac:dyDescent="0.25">
      <c r="A14" s="7" t="s">
        <v>19</v>
      </c>
      <c r="E14" t="s">
        <v>13</v>
      </c>
      <c r="F14" s="12" t="s">
        <v>13</v>
      </c>
      <c r="G14" s="15" t="s">
        <v>13</v>
      </c>
      <c r="H14" s="18" t="s">
        <v>13</v>
      </c>
    </row>
    <row r="15" spans="1:9" x14ac:dyDescent="0.25">
      <c r="A15" s="7" t="s">
        <v>20</v>
      </c>
      <c r="E15" t="s">
        <v>13</v>
      </c>
      <c r="F15" s="12" t="s">
        <v>13</v>
      </c>
      <c r="G15" s="15" t="s">
        <v>13</v>
      </c>
      <c r="H15" s="18" t="s">
        <v>13</v>
      </c>
    </row>
    <row r="16" spans="1:9" x14ac:dyDescent="0.25">
      <c r="A16" s="7" t="s">
        <v>21</v>
      </c>
      <c r="E16" t="s">
        <v>13</v>
      </c>
      <c r="F16" s="12" t="s">
        <v>13</v>
      </c>
      <c r="G16" s="15" t="s">
        <v>13</v>
      </c>
      <c r="H16" s="18" t="s">
        <v>13</v>
      </c>
    </row>
    <row r="17" spans="1:8" x14ac:dyDescent="0.25">
      <c r="A17" s="7" t="s">
        <v>22</v>
      </c>
      <c r="E17" t="s">
        <v>13</v>
      </c>
      <c r="F17" s="12" t="s">
        <v>13</v>
      </c>
      <c r="G17" s="15" t="s">
        <v>13</v>
      </c>
      <c r="H17" s="18" t="s">
        <v>13</v>
      </c>
    </row>
    <row r="18" spans="1:8" x14ac:dyDescent="0.25">
      <c r="A18" s="7" t="s">
        <v>23</v>
      </c>
      <c r="E18" t="s">
        <v>13</v>
      </c>
      <c r="F18" s="12" t="s">
        <v>13</v>
      </c>
      <c r="G18" s="15" t="s">
        <v>13</v>
      </c>
      <c r="H18" s="18" t="s">
        <v>13</v>
      </c>
    </row>
    <row r="19" spans="1:8" x14ac:dyDescent="0.25">
      <c r="A19" s="7" t="s">
        <v>24</v>
      </c>
      <c r="B19" s="13" t="s">
        <v>67</v>
      </c>
      <c r="C19">
        <v>12</v>
      </c>
      <c r="D19">
        <v>6</v>
      </c>
      <c r="E19">
        <v>18</v>
      </c>
      <c r="F19" s="12">
        <v>16</v>
      </c>
      <c r="G19" s="15">
        <v>0</v>
      </c>
      <c r="H19" s="18">
        <v>16</v>
      </c>
    </row>
    <row r="20" spans="1:8" x14ac:dyDescent="0.25">
      <c r="A20" s="7" t="s">
        <v>25</v>
      </c>
      <c r="E20" t="s">
        <v>13</v>
      </c>
      <c r="F20" s="12" t="s">
        <v>13</v>
      </c>
      <c r="G20" s="15" t="s">
        <v>13</v>
      </c>
      <c r="H20" s="18" t="s">
        <v>13</v>
      </c>
    </row>
    <row r="21" spans="1:8" x14ac:dyDescent="0.25">
      <c r="A21" s="7" t="s">
        <v>26</v>
      </c>
      <c r="E21" t="s">
        <v>13</v>
      </c>
      <c r="F21" s="12" t="s">
        <v>13</v>
      </c>
      <c r="G21" s="15" t="s">
        <v>13</v>
      </c>
      <c r="H21" s="18" t="s">
        <v>13</v>
      </c>
    </row>
    <row r="22" spans="1:8" x14ac:dyDescent="0.25">
      <c r="A22" s="7" t="s">
        <v>27</v>
      </c>
      <c r="B22" s="13" t="s">
        <v>67</v>
      </c>
      <c r="C22">
        <v>24</v>
      </c>
      <c r="D22">
        <v>14</v>
      </c>
      <c r="E22">
        <v>38</v>
      </c>
      <c r="F22" s="12">
        <v>33.777777777777779</v>
      </c>
      <c r="G22" s="15">
        <v>1.6888888888888891</v>
      </c>
      <c r="H22" s="18">
        <v>35.466666666666669</v>
      </c>
    </row>
    <row r="23" spans="1:8" x14ac:dyDescent="0.25">
      <c r="A23" s="7" t="s">
        <v>28</v>
      </c>
      <c r="E23" t="s">
        <v>13</v>
      </c>
      <c r="F23" s="12" t="s">
        <v>13</v>
      </c>
      <c r="G23" s="15" t="s">
        <v>13</v>
      </c>
      <c r="H23" s="18" t="s">
        <v>13</v>
      </c>
    </row>
    <row r="24" spans="1:8" x14ac:dyDescent="0.25">
      <c r="A24" s="7" t="s">
        <v>29</v>
      </c>
      <c r="E24" t="s">
        <v>13</v>
      </c>
      <c r="F24" s="12" t="s">
        <v>13</v>
      </c>
      <c r="G24" s="15" t="s">
        <v>13</v>
      </c>
      <c r="H24" s="18" t="s">
        <v>13</v>
      </c>
    </row>
    <row r="25" spans="1:8" x14ac:dyDescent="0.25">
      <c r="A25" s="7" t="s">
        <v>30</v>
      </c>
      <c r="E25" t="s">
        <v>13</v>
      </c>
      <c r="F25" s="12" t="s">
        <v>13</v>
      </c>
      <c r="G25" s="15" t="s">
        <v>13</v>
      </c>
      <c r="H25" s="18" t="s">
        <v>13</v>
      </c>
    </row>
    <row r="26" spans="1:8" x14ac:dyDescent="0.25">
      <c r="A26" s="7" t="s">
        <v>31</v>
      </c>
      <c r="E26" t="s">
        <v>13</v>
      </c>
      <c r="F26" s="12" t="s">
        <v>13</v>
      </c>
      <c r="G26" s="15" t="s">
        <v>13</v>
      </c>
      <c r="H26" s="18" t="s">
        <v>13</v>
      </c>
    </row>
    <row r="27" spans="1:8" x14ac:dyDescent="0.25">
      <c r="A27" s="7" t="s">
        <v>32</v>
      </c>
      <c r="B27" s="13" t="s">
        <v>68</v>
      </c>
      <c r="C27">
        <v>10</v>
      </c>
      <c r="D27">
        <v>15</v>
      </c>
      <c r="E27">
        <v>25</v>
      </c>
      <c r="F27" s="12">
        <v>22.222222222222221</v>
      </c>
      <c r="G27" s="15">
        <v>1.1111111111111112</v>
      </c>
      <c r="H27" s="18">
        <v>23.333333333333332</v>
      </c>
    </row>
    <row r="28" spans="1:8" x14ac:dyDescent="0.25">
      <c r="A28" s="7" t="s">
        <v>33</v>
      </c>
      <c r="B28" s="13" t="s">
        <v>67</v>
      </c>
      <c r="C28">
        <v>26</v>
      </c>
      <c r="D28">
        <v>10</v>
      </c>
      <c r="E28">
        <v>36</v>
      </c>
      <c r="F28" s="12">
        <v>32</v>
      </c>
      <c r="G28" s="15">
        <v>1.6</v>
      </c>
      <c r="H28" s="18">
        <v>33.6</v>
      </c>
    </row>
    <row r="29" spans="1:8" x14ac:dyDescent="0.25">
      <c r="A29" s="7" t="s">
        <v>34</v>
      </c>
      <c r="E29" t="s">
        <v>13</v>
      </c>
      <c r="F29" s="12" t="s">
        <v>13</v>
      </c>
      <c r="G29" s="15" t="s">
        <v>13</v>
      </c>
      <c r="H29" s="18" t="s">
        <v>13</v>
      </c>
    </row>
    <row r="30" spans="1:8" x14ac:dyDescent="0.25">
      <c r="A30" s="7" t="s">
        <v>35</v>
      </c>
      <c r="E30" t="s">
        <v>13</v>
      </c>
      <c r="F30" s="12" t="s">
        <v>13</v>
      </c>
      <c r="G30" s="15" t="s">
        <v>13</v>
      </c>
      <c r="H30" s="18" t="s">
        <v>13</v>
      </c>
    </row>
    <row r="31" spans="1:8" x14ac:dyDescent="0.25">
      <c r="A31" s="7" t="s">
        <v>36</v>
      </c>
      <c r="B31" s="13" t="s">
        <v>67</v>
      </c>
      <c r="C31">
        <v>14</v>
      </c>
      <c r="D31">
        <v>10.5</v>
      </c>
      <c r="E31">
        <v>24.5</v>
      </c>
      <c r="F31" s="12">
        <v>21.777777777777775</v>
      </c>
      <c r="G31" s="15">
        <v>0</v>
      </c>
      <c r="H31" s="18">
        <v>21.777777777777775</v>
      </c>
    </row>
    <row r="32" spans="1:8" x14ac:dyDescent="0.25">
      <c r="A32" s="7" t="s">
        <v>37</v>
      </c>
      <c r="E32" t="s">
        <v>13</v>
      </c>
      <c r="F32" s="12" t="s">
        <v>13</v>
      </c>
      <c r="G32" s="15" t="s">
        <v>13</v>
      </c>
      <c r="H32" s="18" t="s">
        <v>13</v>
      </c>
    </row>
    <row r="33" spans="1:8" x14ac:dyDescent="0.25">
      <c r="A33" s="7" t="s">
        <v>38</v>
      </c>
      <c r="B33" s="13" t="s">
        <v>68</v>
      </c>
      <c r="C33">
        <v>22</v>
      </c>
      <c r="D33">
        <v>15</v>
      </c>
      <c r="E33">
        <v>37</v>
      </c>
      <c r="F33" s="12">
        <v>32.888888888888886</v>
      </c>
      <c r="G33" s="15">
        <v>3.2888888888888888</v>
      </c>
      <c r="H33" s="18">
        <v>36.177777777777777</v>
      </c>
    </row>
    <row r="34" spans="1:8" x14ac:dyDescent="0.25">
      <c r="A34" s="7" t="s">
        <v>39</v>
      </c>
      <c r="E34" t="s">
        <v>13</v>
      </c>
      <c r="F34" s="12" t="s">
        <v>13</v>
      </c>
      <c r="G34" s="15" t="s">
        <v>13</v>
      </c>
      <c r="H34" s="18" t="s">
        <v>13</v>
      </c>
    </row>
    <row r="35" spans="1:8" x14ac:dyDescent="0.25">
      <c r="A35" s="7" t="s">
        <v>40</v>
      </c>
      <c r="E35" t="s">
        <v>13</v>
      </c>
      <c r="F35" s="12" t="s">
        <v>13</v>
      </c>
      <c r="G35" s="15" t="s">
        <v>13</v>
      </c>
      <c r="H35" s="18" t="s">
        <v>13</v>
      </c>
    </row>
    <row r="36" spans="1:8" x14ac:dyDescent="0.25">
      <c r="A36" s="7" t="s">
        <v>41</v>
      </c>
      <c r="B36" s="13" t="s">
        <v>67</v>
      </c>
      <c r="C36">
        <v>12</v>
      </c>
      <c r="D36">
        <v>8</v>
      </c>
      <c r="E36">
        <v>20</v>
      </c>
      <c r="F36" s="12">
        <v>17.777777777777779</v>
      </c>
      <c r="G36" s="15">
        <v>0</v>
      </c>
      <c r="H36" s="18">
        <v>17.777777777777779</v>
      </c>
    </row>
    <row r="37" spans="1:8" x14ac:dyDescent="0.25">
      <c r="A37" s="7" t="s">
        <v>42</v>
      </c>
      <c r="E37" t="s">
        <v>13</v>
      </c>
      <c r="F37" s="12" t="s">
        <v>13</v>
      </c>
      <c r="G37" s="15" t="s">
        <v>13</v>
      </c>
      <c r="H37" s="18" t="s">
        <v>13</v>
      </c>
    </row>
    <row r="38" spans="1:8" x14ac:dyDescent="0.25">
      <c r="A38" s="7" t="s">
        <v>43</v>
      </c>
      <c r="B38" s="13" t="s">
        <v>68</v>
      </c>
      <c r="C38">
        <v>14</v>
      </c>
      <c r="D38">
        <v>9</v>
      </c>
      <c r="E38">
        <v>23</v>
      </c>
      <c r="F38" s="12">
        <v>20.444444444444443</v>
      </c>
      <c r="G38" s="15">
        <v>0</v>
      </c>
      <c r="H38" s="18">
        <v>20.444444444444443</v>
      </c>
    </row>
    <row r="39" spans="1:8" x14ac:dyDescent="0.25">
      <c r="A39" s="7" t="s">
        <v>44</v>
      </c>
      <c r="E39" t="s">
        <v>13</v>
      </c>
      <c r="F39" s="12" t="s">
        <v>13</v>
      </c>
      <c r="G39" s="15" t="s">
        <v>13</v>
      </c>
      <c r="H39" s="18" t="s">
        <v>13</v>
      </c>
    </row>
    <row r="40" spans="1:8" x14ac:dyDescent="0.25">
      <c r="A40" s="7" t="s">
        <v>45</v>
      </c>
      <c r="B40" s="13" t="s">
        <v>68</v>
      </c>
      <c r="C40">
        <v>10</v>
      </c>
      <c r="D40">
        <v>3</v>
      </c>
      <c r="E40">
        <v>13</v>
      </c>
      <c r="F40" s="12">
        <v>11.555555555555555</v>
      </c>
      <c r="G40" s="15">
        <v>0.57777777777777783</v>
      </c>
      <c r="H40" s="18">
        <v>12.133333333333333</v>
      </c>
    </row>
    <row r="41" spans="1:8" x14ac:dyDescent="0.25">
      <c r="A41" s="7" t="s">
        <v>46</v>
      </c>
      <c r="E41" t="s">
        <v>13</v>
      </c>
      <c r="F41" s="12" t="s">
        <v>13</v>
      </c>
      <c r="G41" s="15" t="s">
        <v>13</v>
      </c>
      <c r="H41" s="18" t="s">
        <v>13</v>
      </c>
    </row>
    <row r="42" spans="1:8" x14ac:dyDescent="0.25">
      <c r="A42" s="7" t="s">
        <v>47</v>
      </c>
      <c r="E42" t="s">
        <v>13</v>
      </c>
      <c r="F42" s="12" t="s">
        <v>13</v>
      </c>
      <c r="G42" s="15" t="s">
        <v>13</v>
      </c>
      <c r="H42" s="18" t="s">
        <v>13</v>
      </c>
    </row>
    <row r="43" spans="1:8" x14ac:dyDescent="0.25">
      <c r="A43" s="7" t="s">
        <v>48</v>
      </c>
      <c r="B43" s="13" t="s">
        <v>68</v>
      </c>
      <c r="C43">
        <v>14</v>
      </c>
      <c r="D43">
        <v>0</v>
      </c>
      <c r="E43">
        <v>14</v>
      </c>
      <c r="F43" s="12">
        <v>12.444444444444443</v>
      </c>
      <c r="G43" s="15">
        <v>0.62222222222222223</v>
      </c>
      <c r="H43" s="18">
        <v>13.066666666666665</v>
      </c>
    </row>
    <row r="44" spans="1:8" x14ac:dyDescent="0.25">
      <c r="A44" s="7" t="s">
        <v>49</v>
      </c>
      <c r="B44" s="13" t="s">
        <v>67</v>
      </c>
      <c r="C44">
        <v>28</v>
      </c>
      <c r="D44">
        <v>15</v>
      </c>
      <c r="E44">
        <v>43</v>
      </c>
      <c r="F44" s="12">
        <v>38.222222222222221</v>
      </c>
      <c r="G44" s="15">
        <v>1.9111111111111112</v>
      </c>
      <c r="H44" s="18">
        <v>40.133333333333333</v>
      </c>
    </row>
    <row r="45" spans="1:8" x14ac:dyDescent="0.25">
      <c r="A45" s="7" t="s">
        <v>50</v>
      </c>
      <c r="E45" t="s">
        <v>13</v>
      </c>
      <c r="F45" s="12" t="s">
        <v>13</v>
      </c>
      <c r="G45" s="15" t="s">
        <v>13</v>
      </c>
      <c r="H45" s="18" t="s">
        <v>13</v>
      </c>
    </row>
    <row r="46" spans="1:8" x14ac:dyDescent="0.25">
      <c r="A46" s="7" t="s">
        <v>51</v>
      </c>
      <c r="E46" t="s">
        <v>13</v>
      </c>
      <c r="F46" s="12" t="s">
        <v>13</v>
      </c>
      <c r="G46" s="15" t="s">
        <v>13</v>
      </c>
      <c r="H46" s="18" t="s">
        <v>13</v>
      </c>
    </row>
    <row r="47" spans="1:8" x14ac:dyDescent="0.25">
      <c r="A47" s="7" t="s">
        <v>52</v>
      </c>
      <c r="B47" s="13" t="s">
        <v>68</v>
      </c>
      <c r="C47">
        <v>18</v>
      </c>
      <c r="D47">
        <v>10</v>
      </c>
      <c r="E47">
        <v>28</v>
      </c>
      <c r="F47" s="12">
        <v>24.888888888888886</v>
      </c>
      <c r="G47" s="15">
        <v>1.2444444444444445</v>
      </c>
      <c r="H47" s="18">
        <v>26.133333333333329</v>
      </c>
    </row>
    <row r="48" spans="1:8" x14ac:dyDescent="0.25">
      <c r="A48" s="7" t="s">
        <v>53</v>
      </c>
      <c r="E48" t="s">
        <v>13</v>
      </c>
      <c r="F48" s="12" t="s">
        <v>13</v>
      </c>
      <c r="G48" s="15" t="s">
        <v>13</v>
      </c>
      <c r="H48" s="18" t="s">
        <v>13</v>
      </c>
    </row>
    <row r="49" spans="1:8" x14ac:dyDescent="0.25">
      <c r="A49" s="7" t="s">
        <v>54</v>
      </c>
      <c r="E49" t="s">
        <v>13</v>
      </c>
      <c r="F49" s="12" t="s">
        <v>13</v>
      </c>
      <c r="G49" s="15" t="s">
        <v>13</v>
      </c>
      <c r="H49" s="18" t="s">
        <v>13</v>
      </c>
    </row>
    <row r="50" spans="1:8" x14ac:dyDescent="0.25">
      <c r="A50" s="7" t="s">
        <v>55</v>
      </c>
      <c r="B50" t="s">
        <v>67</v>
      </c>
      <c r="C50">
        <v>12</v>
      </c>
      <c r="D50">
        <v>11</v>
      </c>
      <c r="E50">
        <v>23</v>
      </c>
      <c r="F50" s="12">
        <v>20.444444444444443</v>
      </c>
      <c r="G50" s="15">
        <v>0</v>
      </c>
      <c r="H50" s="18">
        <v>20.444444444444443</v>
      </c>
    </row>
    <row r="51" spans="1:8" x14ac:dyDescent="0.25">
      <c r="A51" s="7" t="s">
        <v>56</v>
      </c>
      <c r="E51" t="s">
        <v>13</v>
      </c>
      <c r="F51" s="12" t="s">
        <v>13</v>
      </c>
      <c r="G51" s="15" t="s">
        <v>13</v>
      </c>
      <c r="H51" s="18" t="s">
        <v>13</v>
      </c>
    </row>
    <row r="52" spans="1:8" x14ac:dyDescent="0.25">
      <c r="A52" s="7" t="s">
        <v>57</v>
      </c>
      <c r="B52" s="13" t="s">
        <v>68</v>
      </c>
      <c r="C52">
        <v>18</v>
      </c>
      <c r="D52">
        <v>10</v>
      </c>
      <c r="E52">
        <v>28</v>
      </c>
      <c r="F52" s="12">
        <v>24.888888888888886</v>
      </c>
      <c r="G52" s="15">
        <v>0</v>
      </c>
      <c r="H52" s="18">
        <v>24.888888888888886</v>
      </c>
    </row>
    <row r="53" spans="1:8" x14ac:dyDescent="0.25">
      <c r="A53" s="7" t="s">
        <v>58</v>
      </c>
      <c r="E53" t="s">
        <v>13</v>
      </c>
      <c r="F53" s="12" t="s">
        <v>13</v>
      </c>
      <c r="G53" s="15" t="s">
        <v>13</v>
      </c>
      <c r="H53" s="18" t="s">
        <v>13</v>
      </c>
    </row>
    <row r="54" spans="1:8" x14ac:dyDescent="0.25">
      <c r="A5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workbookViewId="0">
      <pane xSplit="1" ySplit="1" topLeftCell="J14" activePane="bottomRight" state="frozen"/>
      <selection pane="topRight" activeCell="B1" sqref="B1"/>
      <selection pane="bottomLeft" activeCell="A2" sqref="A2"/>
      <selection pane="bottomRight" activeCell="W20" sqref="W20"/>
    </sheetView>
  </sheetViews>
  <sheetFormatPr defaultRowHeight="15" x14ac:dyDescent="0.25"/>
  <cols>
    <col min="1" max="1" width="10" style="11" bestFit="1" customWidth="1"/>
    <col min="2" max="2" width="11.7109375" style="28" bestFit="1" customWidth="1"/>
    <col min="3" max="3" width="11.7109375" bestFit="1" customWidth="1"/>
    <col min="6" max="6" width="15.85546875" bestFit="1" customWidth="1"/>
    <col min="7" max="7" width="12.5703125" bestFit="1" customWidth="1"/>
    <col min="8" max="8" width="17" style="24" bestFit="1" customWidth="1"/>
    <col min="9" max="9" width="20.42578125" style="24" bestFit="1" customWidth="1"/>
    <col min="10" max="10" width="23.140625" style="29" bestFit="1" customWidth="1"/>
    <col min="11" max="11" width="11.28515625" style="35" bestFit="1" customWidth="1"/>
    <col min="12" max="12" width="12.42578125" bestFit="1" customWidth="1"/>
    <col min="17" max="17" width="9.140625" style="19"/>
    <col min="18" max="18" width="9.140625" style="37"/>
  </cols>
  <sheetData>
    <row r="1" spans="1:24" x14ac:dyDescent="0.25">
      <c r="A1" s="1" t="s">
        <v>59</v>
      </c>
      <c r="B1" s="26" t="s">
        <v>76</v>
      </c>
      <c r="C1" s="23" t="s">
        <v>72</v>
      </c>
      <c r="D1" s="21" t="s">
        <v>69</v>
      </c>
      <c r="E1" s="21" t="s">
        <v>70</v>
      </c>
      <c r="F1" s="22" t="s">
        <v>77</v>
      </c>
      <c r="G1" s="22" t="s">
        <v>71</v>
      </c>
      <c r="H1" s="30" t="s">
        <v>74</v>
      </c>
      <c r="I1" s="30" t="s">
        <v>78</v>
      </c>
      <c r="J1" s="33" t="s">
        <v>73</v>
      </c>
      <c r="K1" s="34" t="s">
        <v>79</v>
      </c>
      <c r="L1" s="20" t="s">
        <v>75</v>
      </c>
      <c r="M1" s="21" t="s">
        <v>69</v>
      </c>
      <c r="N1" s="21" t="s">
        <v>70</v>
      </c>
      <c r="O1" s="21" t="s">
        <v>77</v>
      </c>
      <c r="P1" s="21" t="s">
        <v>71</v>
      </c>
      <c r="Q1" s="33" t="s">
        <v>74</v>
      </c>
      <c r="R1" s="36" t="s">
        <v>79</v>
      </c>
      <c r="S1" s="21" t="s">
        <v>69</v>
      </c>
      <c r="T1" s="21" t="s">
        <v>70</v>
      </c>
      <c r="U1" s="21" t="s">
        <v>77</v>
      </c>
      <c r="V1" s="21" t="s">
        <v>71</v>
      </c>
      <c r="W1" s="33" t="s">
        <v>74</v>
      </c>
      <c r="X1" s="36" t="s">
        <v>79</v>
      </c>
    </row>
    <row r="2" spans="1:24" x14ac:dyDescent="0.25">
      <c r="A2" s="7" t="s">
        <v>6</v>
      </c>
      <c r="B2" s="27">
        <v>1</v>
      </c>
      <c r="C2" s="31" t="s">
        <v>80</v>
      </c>
      <c r="D2">
        <v>14</v>
      </c>
      <c r="E2">
        <v>10</v>
      </c>
      <c r="F2">
        <f>IF(E2="","",SUM(D2:E2)*0)</f>
        <v>0</v>
      </c>
      <c r="G2">
        <f t="shared" ref="G2:G33" si="0">IF(C2="","",D2+E2+F2)</f>
        <v>24</v>
      </c>
      <c r="H2" s="24">
        <f>IF(G2="","",ROUND(G2/30,2))</f>
        <v>0.8</v>
      </c>
      <c r="I2" s="24">
        <f t="shared" ref="I2:I33" si="1">IF(H2="","",IF(B2="",H2,ROUND(0.6*H2+0.4*B2,2)))</f>
        <v>0.88</v>
      </c>
      <c r="J2" s="29">
        <f>IF(I2="","",MAX(H2:I2))</f>
        <v>0.88</v>
      </c>
      <c r="K2" s="35" t="s">
        <v>81</v>
      </c>
      <c r="O2" t="str">
        <f>IF(N2="","",SUM(M2:N2)*0)</f>
        <v/>
      </c>
      <c r="P2" t="str">
        <f>IF(N2="","",M2+N2+O2)</f>
        <v/>
      </c>
      <c r="Q2" s="29" t="str">
        <f>IF(P2="","",ROUND(P2/30,2))</f>
        <v/>
      </c>
    </row>
    <row r="3" spans="1:24" x14ac:dyDescent="0.25">
      <c r="A3" s="7" t="s">
        <v>7</v>
      </c>
      <c r="B3" s="27">
        <v>1</v>
      </c>
      <c r="C3" s="32" t="s">
        <v>80</v>
      </c>
      <c r="D3">
        <v>14</v>
      </c>
      <c r="E3">
        <v>9</v>
      </c>
      <c r="F3">
        <f>SUM(D3:E3)*0.05</f>
        <v>1.1500000000000001</v>
      </c>
      <c r="G3">
        <f t="shared" si="0"/>
        <v>24.15</v>
      </c>
      <c r="H3" s="24">
        <f t="shared" ref="H3:H52" si="2">IF(G3="","",ROUND(G3/30,2))</f>
        <v>0.81</v>
      </c>
      <c r="I3" s="24">
        <f t="shared" si="1"/>
        <v>0.89</v>
      </c>
      <c r="J3" s="29">
        <f t="shared" ref="J3:J52" si="3">IF(I3="","",MAX(H3:I3))</f>
        <v>0.89</v>
      </c>
      <c r="K3" s="35" t="s">
        <v>81</v>
      </c>
      <c r="O3" t="str">
        <f t="shared" ref="O3:O14" si="4">IF(N3="","",SUM(M3:N3)*0)</f>
        <v/>
      </c>
      <c r="P3" t="str">
        <f t="shared" ref="P3:P53" si="5">IF(N3="","",M3+N3+O3)</f>
        <v/>
      </c>
      <c r="Q3" s="29" t="str">
        <f t="shared" ref="Q3:Q53" si="6">IF(P3="","",ROUND(P3/30,2))</f>
        <v/>
      </c>
    </row>
    <row r="4" spans="1:24" x14ac:dyDescent="0.25">
      <c r="A4" s="7" t="s">
        <v>8</v>
      </c>
      <c r="B4" s="27">
        <v>0.2</v>
      </c>
      <c r="C4" s="31" t="s">
        <v>85</v>
      </c>
      <c r="D4">
        <v>5</v>
      </c>
      <c r="E4">
        <v>0</v>
      </c>
      <c r="F4">
        <f>IF(E4="","",SUM(D4:E4)*0.1)</f>
        <v>0.5</v>
      </c>
      <c r="G4">
        <f t="shared" si="0"/>
        <v>5.5</v>
      </c>
      <c r="H4" s="24">
        <f t="shared" si="2"/>
        <v>0.18</v>
      </c>
      <c r="I4" s="24">
        <f t="shared" si="1"/>
        <v>0.19</v>
      </c>
      <c r="J4" s="29">
        <f t="shared" si="3"/>
        <v>0.19</v>
      </c>
      <c r="K4" s="35">
        <v>1</v>
      </c>
      <c r="L4" t="s">
        <v>86</v>
      </c>
      <c r="M4">
        <v>6</v>
      </c>
      <c r="N4">
        <v>2</v>
      </c>
      <c r="O4">
        <f t="shared" si="4"/>
        <v>0</v>
      </c>
      <c r="P4">
        <f t="shared" si="5"/>
        <v>8</v>
      </c>
      <c r="Q4" s="24">
        <f t="shared" si="6"/>
        <v>0.27</v>
      </c>
      <c r="R4" s="37">
        <v>1</v>
      </c>
    </row>
    <row r="5" spans="1:24" x14ac:dyDescent="0.25">
      <c r="A5" s="7" t="s">
        <v>9</v>
      </c>
      <c r="B5" s="27">
        <v>1</v>
      </c>
      <c r="C5" s="31" t="s">
        <v>80</v>
      </c>
      <c r="D5">
        <v>15</v>
      </c>
      <c r="E5">
        <v>10</v>
      </c>
      <c r="F5">
        <f>SUM(D5:E5)*0.1</f>
        <v>2.5</v>
      </c>
      <c r="G5">
        <f t="shared" si="0"/>
        <v>27.5</v>
      </c>
      <c r="H5" s="24">
        <f t="shared" si="2"/>
        <v>0.92</v>
      </c>
      <c r="I5" s="24">
        <f t="shared" si="1"/>
        <v>0.95</v>
      </c>
      <c r="J5" s="29">
        <f t="shared" si="3"/>
        <v>0.95</v>
      </c>
      <c r="K5" s="35">
        <v>5</v>
      </c>
      <c r="O5" t="str">
        <f t="shared" si="4"/>
        <v/>
      </c>
      <c r="P5" t="str">
        <f t="shared" si="5"/>
        <v/>
      </c>
      <c r="Q5" s="29" t="str">
        <f t="shared" si="6"/>
        <v/>
      </c>
    </row>
    <row r="6" spans="1:24" x14ac:dyDescent="0.25">
      <c r="A6" s="7" t="s">
        <v>10</v>
      </c>
      <c r="B6" s="27">
        <v>0.91</v>
      </c>
      <c r="C6" s="31" t="s">
        <v>80</v>
      </c>
      <c r="D6">
        <v>14</v>
      </c>
      <c r="E6">
        <v>8</v>
      </c>
      <c r="F6">
        <f>SUM(D6:E6)*0</f>
        <v>0</v>
      </c>
      <c r="G6">
        <f t="shared" si="0"/>
        <v>22</v>
      </c>
      <c r="H6" s="24">
        <f t="shared" si="2"/>
        <v>0.73</v>
      </c>
      <c r="I6" s="24">
        <f t="shared" si="1"/>
        <v>0.8</v>
      </c>
      <c r="J6" s="29">
        <f t="shared" si="3"/>
        <v>0.8</v>
      </c>
      <c r="K6" s="35">
        <v>4</v>
      </c>
      <c r="O6" t="str">
        <f t="shared" si="4"/>
        <v/>
      </c>
      <c r="P6" t="str">
        <f t="shared" si="5"/>
        <v/>
      </c>
      <c r="Q6" s="29" t="str">
        <f t="shared" si="6"/>
        <v/>
      </c>
    </row>
    <row r="7" spans="1:24" x14ac:dyDescent="0.25">
      <c r="A7" s="7" t="s">
        <v>11</v>
      </c>
      <c r="B7" s="27">
        <v>0.33</v>
      </c>
      <c r="C7" s="31" t="s">
        <v>87</v>
      </c>
      <c r="D7">
        <v>15</v>
      </c>
      <c r="E7">
        <v>8</v>
      </c>
      <c r="F7">
        <f>IF(E7="","",SUM(D7:E7)*0.05)</f>
        <v>1.1500000000000001</v>
      </c>
      <c r="G7">
        <f t="shared" si="0"/>
        <v>24.15</v>
      </c>
      <c r="H7" s="24">
        <f t="shared" si="2"/>
        <v>0.81</v>
      </c>
      <c r="I7" s="24">
        <f t="shared" si="1"/>
        <v>0.62</v>
      </c>
      <c r="J7" s="29">
        <f t="shared" si="3"/>
        <v>0.81</v>
      </c>
      <c r="K7" s="35">
        <v>4</v>
      </c>
      <c r="O7" t="str">
        <f t="shared" si="4"/>
        <v/>
      </c>
      <c r="P7" t="str">
        <f t="shared" si="5"/>
        <v/>
      </c>
      <c r="Q7" s="29" t="str">
        <f t="shared" si="6"/>
        <v/>
      </c>
    </row>
    <row r="8" spans="1:24" x14ac:dyDescent="0.25">
      <c r="A8" s="7" t="s">
        <v>12</v>
      </c>
      <c r="B8" s="27" t="s">
        <v>13</v>
      </c>
      <c r="C8" s="31"/>
      <c r="F8" t="str">
        <f>IF(E8="","",SUM(D8:E8)*0)</f>
        <v/>
      </c>
      <c r="G8" t="str">
        <f t="shared" si="0"/>
        <v/>
      </c>
      <c r="H8" s="24" t="str">
        <f t="shared" si="2"/>
        <v/>
      </c>
      <c r="I8" s="24" t="str">
        <f t="shared" si="1"/>
        <v/>
      </c>
      <c r="J8" s="29" t="str">
        <f t="shared" si="3"/>
        <v/>
      </c>
      <c r="O8" t="str">
        <f t="shared" si="4"/>
        <v/>
      </c>
      <c r="P8" t="str">
        <f t="shared" si="5"/>
        <v/>
      </c>
      <c r="Q8" s="29" t="str">
        <f t="shared" si="6"/>
        <v/>
      </c>
    </row>
    <row r="9" spans="1:24" x14ac:dyDescent="0.25">
      <c r="A9" s="7" t="s">
        <v>14</v>
      </c>
      <c r="B9" s="27">
        <v>0.76</v>
      </c>
      <c r="C9" s="31" t="s">
        <v>80</v>
      </c>
      <c r="D9">
        <v>7</v>
      </c>
      <c r="E9">
        <v>10</v>
      </c>
      <c r="F9">
        <f>SUM(D9:E9)*0.05</f>
        <v>0.85000000000000009</v>
      </c>
      <c r="G9">
        <f t="shared" si="0"/>
        <v>17.850000000000001</v>
      </c>
      <c r="H9" s="24">
        <f t="shared" si="2"/>
        <v>0.6</v>
      </c>
      <c r="I9" s="24">
        <f t="shared" si="1"/>
        <v>0.66</v>
      </c>
      <c r="J9" s="29">
        <f t="shared" si="3"/>
        <v>0.66</v>
      </c>
      <c r="K9" s="35">
        <v>3</v>
      </c>
      <c r="L9" t="s">
        <v>84</v>
      </c>
      <c r="M9">
        <v>12</v>
      </c>
      <c r="N9">
        <v>10</v>
      </c>
      <c r="O9">
        <f>IF(N9="","",SUM(M9:N9)*0.1)</f>
        <v>2.2000000000000002</v>
      </c>
      <c r="P9">
        <f t="shared" si="5"/>
        <v>24.2</v>
      </c>
      <c r="Q9" s="29">
        <f t="shared" si="6"/>
        <v>0.81</v>
      </c>
      <c r="R9" s="37">
        <v>4</v>
      </c>
    </row>
    <row r="10" spans="1:24" x14ac:dyDescent="0.25">
      <c r="A10" s="7" t="s">
        <v>15</v>
      </c>
      <c r="B10" s="27">
        <v>0.95</v>
      </c>
      <c r="C10" s="31" t="s">
        <v>80</v>
      </c>
      <c r="D10">
        <v>15</v>
      </c>
      <c r="E10">
        <v>10</v>
      </c>
      <c r="F10">
        <f>SUM(D10:E10)*0.1</f>
        <v>2.5</v>
      </c>
      <c r="G10">
        <f t="shared" si="0"/>
        <v>27.5</v>
      </c>
      <c r="H10" s="24">
        <f t="shared" si="2"/>
        <v>0.92</v>
      </c>
      <c r="I10" s="24">
        <f t="shared" si="1"/>
        <v>0.93</v>
      </c>
      <c r="J10" s="29">
        <f t="shared" si="3"/>
        <v>0.93</v>
      </c>
      <c r="K10" s="35">
        <v>5</v>
      </c>
      <c r="O10" t="str">
        <f t="shared" si="4"/>
        <v/>
      </c>
      <c r="P10" t="str">
        <f t="shared" si="5"/>
        <v/>
      </c>
      <c r="Q10" s="29" t="str">
        <f t="shared" si="6"/>
        <v/>
      </c>
    </row>
    <row r="11" spans="1:24" x14ac:dyDescent="0.25">
      <c r="A11" s="7" t="s">
        <v>16</v>
      </c>
      <c r="B11" s="27">
        <v>0.57999999999999996</v>
      </c>
      <c r="C11" s="31" t="s">
        <v>86</v>
      </c>
      <c r="D11">
        <v>5</v>
      </c>
      <c r="E11">
        <v>10</v>
      </c>
      <c r="F11">
        <f>IF(E11="","",SUM(D11:E11)*0.05)</f>
        <v>0.75</v>
      </c>
      <c r="G11">
        <f t="shared" si="0"/>
        <v>15.75</v>
      </c>
      <c r="H11" s="24">
        <f t="shared" si="2"/>
        <v>0.53</v>
      </c>
      <c r="I11" s="24">
        <f t="shared" si="1"/>
        <v>0.55000000000000004</v>
      </c>
      <c r="J11" s="29">
        <f t="shared" si="3"/>
        <v>0.55000000000000004</v>
      </c>
      <c r="K11" s="35">
        <v>2</v>
      </c>
      <c r="O11" t="str">
        <f t="shared" si="4"/>
        <v/>
      </c>
      <c r="P11" t="str">
        <f t="shared" si="5"/>
        <v/>
      </c>
      <c r="Q11" s="29" t="str">
        <f t="shared" si="6"/>
        <v/>
      </c>
    </row>
    <row r="12" spans="1:24" x14ac:dyDescent="0.25">
      <c r="A12" s="7" t="s">
        <v>17</v>
      </c>
      <c r="B12" s="27">
        <v>1.1000000000000001</v>
      </c>
      <c r="C12" s="31" t="s">
        <v>80</v>
      </c>
      <c r="D12">
        <v>14</v>
      </c>
      <c r="E12">
        <v>9</v>
      </c>
      <c r="F12">
        <f>SUM(D12:E12)*0.05</f>
        <v>1.1500000000000001</v>
      </c>
      <c r="G12">
        <f t="shared" si="0"/>
        <v>24.15</v>
      </c>
      <c r="H12" s="24">
        <f t="shared" si="2"/>
        <v>0.81</v>
      </c>
      <c r="I12" s="24">
        <f t="shared" si="1"/>
        <v>0.93</v>
      </c>
      <c r="J12" s="29">
        <f t="shared" si="3"/>
        <v>0.93</v>
      </c>
      <c r="K12" s="35">
        <v>5</v>
      </c>
      <c r="O12" t="str">
        <f t="shared" si="4"/>
        <v/>
      </c>
      <c r="P12" t="str">
        <f t="shared" si="5"/>
        <v/>
      </c>
      <c r="Q12" s="29" t="str">
        <f t="shared" si="6"/>
        <v/>
      </c>
    </row>
    <row r="13" spans="1:24" x14ac:dyDescent="0.25">
      <c r="A13" s="7" t="s">
        <v>18</v>
      </c>
      <c r="B13" s="27">
        <v>1.05</v>
      </c>
      <c r="C13" s="31" t="s">
        <v>80</v>
      </c>
      <c r="D13">
        <v>12</v>
      </c>
      <c r="E13">
        <v>10</v>
      </c>
      <c r="F13">
        <f>SUM(D13:E13)*0</f>
        <v>0</v>
      </c>
      <c r="G13">
        <f t="shared" si="0"/>
        <v>22</v>
      </c>
      <c r="H13" s="24">
        <f t="shared" si="2"/>
        <v>0.73</v>
      </c>
      <c r="I13" s="24">
        <f t="shared" si="1"/>
        <v>0.86</v>
      </c>
      <c r="J13" s="29">
        <f t="shared" si="3"/>
        <v>0.86</v>
      </c>
      <c r="K13" s="35">
        <v>4</v>
      </c>
      <c r="O13" t="str">
        <f t="shared" si="4"/>
        <v/>
      </c>
      <c r="P13" t="str">
        <f t="shared" si="5"/>
        <v/>
      </c>
      <c r="Q13" s="29" t="str">
        <f t="shared" si="6"/>
        <v/>
      </c>
    </row>
    <row r="14" spans="1:24" x14ac:dyDescent="0.25">
      <c r="A14" s="7" t="s">
        <v>19</v>
      </c>
      <c r="B14" s="27">
        <v>0.96</v>
      </c>
      <c r="C14" s="31" t="s">
        <v>80</v>
      </c>
      <c r="D14">
        <v>12</v>
      </c>
      <c r="E14">
        <v>10</v>
      </c>
      <c r="F14">
        <f>SUM(D14:E14)*0.05</f>
        <v>1.1000000000000001</v>
      </c>
      <c r="G14">
        <f t="shared" si="0"/>
        <v>23.1</v>
      </c>
      <c r="H14" s="24">
        <f t="shared" si="2"/>
        <v>0.77</v>
      </c>
      <c r="I14" s="24">
        <f t="shared" si="1"/>
        <v>0.85</v>
      </c>
      <c r="J14" s="29">
        <f t="shared" si="3"/>
        <v>0.85</v>
      </c>
      <c r="K14" s="35">
        <v>4</v>
      </c>
      <c r="O14" t="str">
        <f t="shared" si="4"/>
        <v/>
      </c>
      <c r="P14" t="str">
        <f t="shared" si="5"/>
        <v/>
      </c>
      <c r="Q14" s="29" t="str">
        <f t="shared" si="6"/>
        <v/>
      </c>
    </row>
    <row r="15" spans="1:24" x14ac:dyDescent="0.25">
      <c r="A15" s="7" t="s">
        <v>20</v>
      </c>
      <c r="B15" s="27">
        <v>0.51</v>
      </c>
      <c r="C15" s="31" t="s">
        <v>80</v>
      </c>
      <c r="D15">
        <v>10</v>
      </c>
      <c r="E15">
        <v>0</v>
      </c>
      <c r="F15">
        <f>SUM(D15:E15)*0</f>
        <v>0</v>
      </c>
      <c r="G15">
        <f t="shared" si="0"/>
        <v>10</v>
      </c>
      <c r="H15" s="24">
        <f t="shared" si="2"/>
        <v>0.33</v>
      </c>
      <c r="I15" s="24">
        <f t="shared" si="1"/>
        <v>0.4</v>
      </c>
      <c r="J15" s="29">
        <f t="shared" si="3"/>
        <v>0.4</v>
      </c>
      <c r="K15" s="35">
        <v>1</v>
      </c>
      <c r="L15" t="s">
        <v>85</v>
      </c>
      <c r="M15">
        <v>8</v>
      </c>
      <c r="N15">
        <v>0</v>
      </c>
      <c r="O15">
        <f>IF(N15="","",SUM(M15:N15)*0.05)</f>
        <v>0.4</v>
      </c>
      <c r="P15">
        <f t="shared" si="5"/>
        <v>8.4</v>
      </c>
      <c r="Q15" s="29">
        <f t="shared" si="6"/>
        <v>0.28000000000000003</v>
      </c>
      <c r="R15" s="37">
        <v>1</v>
      </c>
    </row>
    <row r="16" spans="1:24" x14ac:dyDescent="0.25">
      <c r="A16" s="7" t="s">
        <v>21</v>
      </c>
      <c r="B16" s="27">
        <v>0.76</v>
      </c>
      <c r="C16" s="31" t="s">
        <v>80</v>
      </c>
      <c r="D16">
        <v>7</v>
      </c>
      <c r="E16">
        <v>10</v>
      </c>
      <c r="F16">
        <f>SUM(D16:E16)*0.05</f>
        <v>0.85000000000000009</v>
      </c>
      <c r="G16">
        <f t="shared" si="0"/>
        <v>17.850000000000001</v>
      </c>
      <c r="H16" s="24">
        <f t="shared" si="2"/>
        <v>0.6</v>
      </c>
      <c r="I16" s="24">
        <f t="shared" si="1"/>
        <v>0.66</v>
      </c>
      <c r="J16" s="29">
        <f t="shared" si="3"/>
        <v>0.66</v>
      </c>
      <c r="K16" s="35">
        <v>3</v>
      </c>
      <c r="L16" t="s">
        <v>84</v>
      </c>
      <c r="M16">
        <v>9</v>
      </c>
      <c r="N16">
        <v>9</v>
      </c>
      <c r="O16">
        <f>IF(N16="","",SUM(M16:N16)*0.05)</f>
        <v>0.9</v>
      </c>
      <c r="P16">
        <f t="shared" si="5"/>
        <v>18.899999999999999</v>
      </c>
      <c r="Q16" s="29">
        <f t="shared" si="6"/>
        <v>0.63</v>
      </c>
      <c r="R16" s="37">
        <v>3</v>
      </c>
    </row>
    <row r="17" spans="1:18" x14ac:dyDescent="0.25">
      <c r="A17" s="7" t="s">
        <v>22</v>
      </c>
      <c r="B17" s="27">
        <v>0.56000000000000005</v>
      </c>
      <c r="C17" s="31" t="s">
        <v>80</v>
      </c>
      <c r="D17">
        <v>12</v>
      </c>
      <c r="E17">
        <v>10</v>
      </c>
      <c r="F17">
        <f>SUM(D17:E17)*0.05</f>
        <v>1.1000000000000001</v>
      </c>
      <c r="G17">
        <f t="shared" si="0"/>
        <v>23.1</v>
      </c>
      <c r="H17" s="24">
        <f t="shared" si="2"/>
        <v>0.77</v>
      </c>
      <c r="I17" s="24">
        <f t="shared" si="1"/>
        <v>0.69</v>
      </c>
      <c r="J17" s="29">
        <f t="shared" si="3"/>
        <v>0.77</v>
      </c>
      <c r="K17" s="35">
        <v>4</v>
      </c>
      <c r="O17" t="str">
        <f t="shared" ref="O17:O53" si="7">IF(N17="","",SUM(M17:N17)*0)</f>
        <v/>
      </c>
      <c r="P17" t="str">
        <f t="shared" si="5"/>
        <v/>
      </c>
      <c r="Q17" s="29" t="str">
        <f t="shared" si="6"/>
        <v/>
      </c>
    </row>
    <row r="18" spans="1:18" x14ac:dyDescent="0.25">
      <c r="A18" s="7" t="s">
        <v>23</v>
      </c>
      <c r="B18" s="27">
        <v>0.82</v>
      </c>
      <c r="C18" s="31"/>
      <c r="F18" t="str">
        <f>IF(E18="","",SUM(D18:E18)*0)</f>
        <v/>
      </c>
      <c r="G18" t="str">
        <f t="shared" si="0"/>
        <v/>
      </c>
      <c r="H18" s="24" t="str">
        <f t="shared" si="2"/>
        <v/>
      </c>
      <c r="I18" s="24" t="str">
        <f t="shared" si="1"/>
        <v/>
      </c>
      <c r="J18" s="29" t="str">
        <f t="shared" si="3"/>
        <v/>
      </c>
      <c r="O18" t="str">
        <f t="shared" si="7"/>
        <v/>
      </c>
      <c r="P18" t="str">
        <f t="shared" si="5"/>
        <v/>
      </c>
      <c r="Q18" s="29" t="str">
        <f t="shared" si="6"/>
        <v/>
      </c>
    </row>
    <row r="19" spans="1:18" x14ac:dyDescent="0.25">
      <c r="A19" s="7" t="s">
        <v>24</v>
      </c>
      <c r="B19" s="27">
        <v>0.4</v>
      </c>
      <c r="C19" s="31" t="s">
        <v>84</v>
      </c>
      <c r="D19">
        <v>11</v>
      </c>
      <c r="E19">
        <v>4</v>
      </c>
      <c r="F19">
        <f>SUM(D19:E19)*0</f>
        <v>0</v>
      </c>
      <c r="G19">
        <f t="shared" si="0"/>
        <v>15</v>
      </c>
      <c r="H19" s="24">
        <f t="shared" si="2"/>
        <v>0.5</v>
      </c>
      <c r="I19" s="24">
        <f t="shared" si="1"/>
        <v>0.46</v>
      </c>
      <c r="J19" s="29">
        <f t="shared" si="3"/>
        <v>0.5</v>
      </c>
      <c r="K19" s="35" t="s">
        <v>82</v>
      </c>
      <c r="O19" t="str">
        <f t="shared" si="7"/>
        <v/>
      </c>
      <c r="P19" t="str">
        <f t="shared" si="5"/>
        <v/>
      </c>
      <c r="Q19" s="29" t="str">
        <f t="shared" si="6"/>
        <v/>
      </c>
    </row>
    <row r="20" spans="1:18" x14ac:dyDescent="0.25">
      <c r="A20" s="7" t="s">
        <v>25</v>
      </c>
      <c r="B20" s="27">
        <v>0.37</v>
      </c>
      <c r="C20" s="31" t="s">
        <v>80</v>
      </c>
      <c r="D20">
        <v>7</v>
      </c>
      <c r="E20">
        <v>0</v>
      </c>
      <c r="F20">
        <f>SUM(D20:E20)*0</f>
        <v>0</v>
      </c>
      <c r="G20">
        <f t="shared" si="0"/>
        <v>7</v>
      </c>
      <c r="H20" s="24">
        <f t="shared" si="2"/>
        <v>0.23</v>
      </c>
      <c r="I20" s="24">
        <f t="shared" si="1"/>
        <v>0.28999999999999998</v>
      </c>
      <c r="J20" s="29">
        <f t="shared" si="3"/>
        <v>0.28999999999999998</v>
      </c>
      <c r="K20" s="35">
        <v>1</v>
      </c>
      <c r="L20" t="s">
        <v>85</v>
      </c>
      <c r="M20">
        <v>8</v>
      </c>
      <c r="N20">
        <v>0</v>
      </c>
      <c r="O20">
        <f>IF(N20="","",SUM(M20:N20)*0.05)</f>
        <v>0.4</v>
      </c>
      <c r="P20">
        <f t="shared" si="5"/>
        <v>8.4</v>
      </c>
      <c r="Q20" s="29">
        <f t="shared" si="6"/>
        <v>0.28000000000000003</v>
      </c>
      <c r="R20" s="37">
        <v>1</v>
      </c>
    </row>
    <row r="21" spans="1:18" x14ac:dyDescent="0.25">
      <c r="A21" s="7" t="s">
        <v>26</v>
      </c>
      <c r="B21" s="27">
        <v>0.57999999999999996</v>
      </c>
      <c r="C21" s="31" t="s">
        <v>80</v>
      </c>
      <c r="D21">
        <v>14</v>
      </c>
      <c r="E21">
        <v>2</v>
      </c>
      <c r="F21">
        <f>SUM(D21:E21)*0</f>
        <v>0</v>
      </c>
      <c r="G21">
        <f t="shared" si="0"/>
        <v>16</v>
      </c>
      <c r="H21" s="24">
        <f t="shared" si="2"/>
        <v>0.53</v>
      </c>
      <c r="I21" s="24">
        <f t="shared" si="1"/>
        <v>0.55000000000000004</v>
      </c>
      <c r="J21" s="29">
        <f t="shared" si="3"/>
        <v>0.55000000000000004</v>
      </c>
      <c r="K21" s="35">
        <v>2</v>
      </c>
      <c r="O21" t="str">
        <f t="shared" si="7"/>
        <v/>
      </c>
      <c r="P21" t="str">
        <f t="shared" si="5"/>
        <v/>
      </c>
      <c r="Q21" s="29" t="str">
        <f t="shared" si="6"/>
        <v/>
      </c>
    </row>
    <row r="22" spans="1:18" x14ac:dyDescent="0.25">
      <c r="A22" s="7" t="s">
        <v>27</v>
      </c>
      <c r="B22" s="27">
        <v>0.89</v>
      </c>
      <c r="C22" s="31" t="s">
        <v>80</v>
      </c>
      <c r="D22">
        <v>15</v>
      </c>
      <c r="E22">
        <v>10</v>
      </c>
      <c r="F22">
        <f>SUM(D22:E22)*0.05</f>
        <v>1.25</v>
      </c>
      <c r="G22">
        <f t="shared" si="0"/>
        <v>26.25</v>
      </c>
      <c r="H22" s="24">
        <f t="shared" si="2"/>
        <v>0.88</v>
      </c>
      <c r="I22" s="24">
        <f t="shared" si="1"/>
        <v>0.88</v>
      </c>
      <c r="J22" s="29">
        <f t="shared" si="3"/>
        <v>0.88</v>
      </c>
      <c r="K22" s="35" t="s">
        <v>81</v>
      </c>
      <c r="O22" t="str">
        <f t="shared" si="7"/>
        <v/>
      </c>
      <c r="P22" t="str">
        <f t="shared" si="5"/>
        <v/>
      </c>
      <c r="Q22" s="29" t="str">
        <f t="shared" si="6"/>
        <v/>
      </c>
    </row>
    <row r="23" spans="1:18" x14ac:dyDescent="0.25">
      <c r="A23" s="7" t="s">
        <v>28</v>
      </c>
      <c r="B23" s="27">
        <v>0.53</v>
      </c>
      <c r="C23" s="31" t="s">
        <v>84</v>
      </c>
      <c r="D23">
        <v>13</v>
      </c>
      <c r="E23">
        <v>8</v>
      </c>
      <c r="F23">
        <f>SUM(D23:E23)*0.05</f>
        <v>1.05</v>
      </c>
      <c r="G23">
        <f t="shared" si="0"/>
        <v>22.05</v>
      </c>
      <c r="H23" s="24">
        <f t="shared" si="2"/>
        <v>0.74</v>
      </c>
      <c r="I23" s="24">
        <f t="shared" si="1"/>
        <v>0.66</v>
      </c>
      <c r="J23" s="29">
        <f t="shared" si="3"/>
        <v>0.74</v>
      </c>
      <c r="K23" s="35" t="s">
        <v>83</v>
      </c>
      <c r="O23" t="str">
        <f t="shared" si="7"/>
        <v/>
      </c>
      <c r="P23" t="str">
        <f t="shared" si="5"/>
        <v/>
      </c>
      <c r="Q23" s="29" t="str">
        <f t="shared" si="6"/>
        <v/>
      </c>
    </row>
    <row r="24" spans="1:18" x14ac:dyDescent="0.25">
      <c r="A24" s="7" t="s">
        <v>29</v>
      </c>
      <c r="B24" s="27">
        <v>0.86</v>
      </c>
      <c r="C24" s="31" t="s">
        <v>80</v>
      </c>
      <c r="D24">
        <v>8</v>
      </c>
      <c r="E24">
        <v>9</v>
      </c>
      <c r="F24">
        <f>SUM(D24:E24)*0</f>
        <v>0</v>
      </c>
      <c r="G24">
        <f t="shared" si="0"/>
        <v>17</v>
      </c>
      <c r="H24" s="24">
        <f t="shared" si="2"/>
        <v>0.56999999999999995</v>
      </c>
      <c r="I24" s="24">
        <f t="shared" si="1"/>
        <v>0.69</v>
      </c>
      <c r="J24" s="29">
        <f t="shared" si="3"/>
        <v>0.69</v>
      </c>
      <c r="K24" s="35">
        <v>3</v>
      </c>
      <c r="O24" t="str">
        <f t="shared" si="7"/>
        <v/>
      </c>
      <c r="P24" t="str">
        <f t="shared" si="5"/>
        <v/>
      </c>
      <c r="Q24" s="29" t="str">
        <f t="shared" si="6"/>
        <v/>
      </c>
    </row>
    <row r="25" spans="1:18" x14ac:dyDescent="0.25">
      <c r="A25" s="7" t="s">
        <v>30</v>
      </c>
      <c r="B25" s="27" t="s">
        <v>13</v>
      </c>
      <c r="C25" s="31"/>
      <c r="F25" t="str">
        <f>IF(E25="","",SUM(D25:E25)*0)</f>
        <v/>
      </c>
      <c r="G25" t="str">
        <f t="shared" si="0"/>
        <v/>
      </c>
      <c r="H25" s="24" t="str">
        <f t="shared" si="2"/>
        <v/>
      </c>
      <c r="I25" s="24" t="str">
        <f t="shared" si="1"/>
        <v/>
      </c>
      <c r="J25" s="29" t="str">
        <f t="shared" si="3"/>
        <v/>
      </c>
      <c r="O25" t="str">
        <f t="shared" si="7"/>
        <v/>
      </c>
      <c r="P25" t="str">
        <f t="shared" si="5"/>
        <v/>
      </c>
      <c r="Q25" s="29" t="str">
        <f t="shared" si="6"/>
        <v/>
      </c>
    </row>
    <row r="26" spans="1:18" x14ac:dyDescent="0.25">
      <c r="A26" s="7" t="s">
        <v>31</v>
      </c>
      <c r="B26" s="27">
        <v>0.27</v>
      </c>
      <c r="C26" s="31" t="s">
        <v>87</v>
      </c>
      <c r="D26">
        <v>6</v>
      </c>
      <c r="E26">
        <v>2</v>
      </c>
      <c r="F26">
        <f>IF(E26="","",SUM(D26:E26)*0)</f>
        <v>0</v>
      </c>
      <c r="G26">
        <f t="shared" si="0"/>
        <v>8</v>
      </c>
      <c r="H26" s="24">
        <f t="shared" si="2"/>
        <v>0.27</v>
      </c>
      <c r="I26" s="24">
        <f t="shared" si="1"/>
        <v>0.27</v>
      </c>
      <c r="J26" s="29">
        <f t="shared" si="3"/>
        <v>0.27</v>
      </c>
      <c r="K26" s="35">
        <v>1</v>
      </c>
      <c r="O26" t="str">
        <f t="shared" si="7"/>
        <v/>
      </c>
      <c r="P26" t="str">
        <f t="shared" si="5"/>
        <v/>
      </c>
      <c r="Q26" s="29" t="str">
        <f t="shared" si="6"/>
        <v/>
      </c>
    </row>
    <row r="27" spans="1:18" x14ac:dyDescent="0.25">
      <c r="A27" s="7" t="s">
        <v>32</v>
      </c>
      <c r="B27" s="27">
        <v>0.57999999999999996</v>
      </c>
      <c r="C27" s="31" t="s">
        <v>85</v>
      </c>
      <c r="D27">
        <v>7</v>
      </c>
      <c r="E27">
        <v>8</v>
      </c>
      <c r="F27">
        <f>IF(E27="","",SUM(D27:E27)*0)</f>
        <v>0</v>
      </c>
      <c r="G27">
        <f t="shared" si="0"/>
        <v>15</v>
      </c>
      <c r="H27" s="24">
        <f t="shared" si="2"/>
        <v>0.5</v>
      </c>
      <c r="I27" s="24">
        <f t="shared" si="1"/>
        <v>0.53</v>
      </c>
      <c r="J27" s="29">
        <f t="shared" si="3"/>
        <v>0.53</v>
      </c>
      <c r="K27" s="35">
        <v>2</v>
      </c>
      <c r="O27" t="str">
        <f t="shared" si="7"/>
        <v/>
      </c>
      <c r="P27" t="str">
        <f t="shared" si="5"/>
        <v/>
      </c>
      <c r="Q27" s="29" t="str">
        <f t="shared" si="6"/>
        <v/>
      </c>
    </row>
    <row r="28" spans="1:18" x14ac:dyDescent="0.25">
      <c r="A28" s="7" t="s">
        <v>33</v>
      </c>
      <c r="B28" s="27">
        <v>0.84</v>
      </c>
      <c r="C28" s="31" t="s">
        <v>80</v>
      </c>
      <c r="D28">
        <v>15</v>
      </c>
      <c r="E28">
        <v>10</v>
      </c>
      <c r="F28">
        <f>SUM(D28:E28)*0.1</f>
        <v>2.5</v>
      </c>
      <c r="G28">
        <f t="shared" si="0"/>
        <v>27.5</v>
      </c>
      <c r="H28" s="24">
        <f t="shared" si="2"/>
        <v>0.92</v>
      </c>
      <c r="I28" s="24">
        <f t="shared" si="1"/>
        <v>0.89</v>
      </c>
      <c r="J28" s="29">
        <f t="shared" si="3"/>
        <v>0.92</v>
      </c>
      <c r="K28" s="35">
        <v>5</v>
      </c>
      <c r="O28" t="str">
        <f t="shared" si="7"/>
        <v/>
      </c>
      <c r="P28" t="str">
        <f t="shared" si="5"/>
        <v/>
      </c>
      <c r="Q28" s="29" t="str">
        <f t="shared" si="6"/>
        <v/>
      </c>
    </row>
    <row r="29" spans="1:18" x14ac:dyDescent="0.25">
      <c r="A29" s="7" t="s">
        <v>34</v>
      </c>
      <c r="B29" s="27">
        <v>0.22</v>
      </c>
      <c r="C29" s="31" t="s">
        <v>80</v>
      </c>
      <c r="D29">
        <v>6</v>
      </c>
      <c r="E29">
        <v>0</v>
      </c>
      <c r="F29">
        <f>SUM(D29:E29)*0.05</f>
        <v>0.30000000000000004</v>
      </c>
      <c r="G29">
        <f t="shared" si="0"/>
        <v>6.3</v>
      </c>
      <c r="H29" s="24">
        <f t="shared" si="2"/>
        <v>0.21</v>
      </c>
      <c r="I29" s="24">
        <f t="shared" si="1"/>
        <v>0.21</v>
      </c>
      <c r="J29" s="29">
        <f t="shared" si="3"/>
        <v>0.21</v>
      </c>
      <c r="K29" s="35">
        <v>1</v>
      </c>
      <c r="O29" t="str">
        <f t="shared" si="7"/>
        <v/>
      </c>
      <c r="P29" t="str">
        <f t="shared" si="5"/>
        <v/>
      </c>
      <c r="Q29" s="29" t="str">
        <f t="shared" si="6"/>
        <v/>
      </c>
    </row>
    <row r="30" spans="1:18" x14ac:dyDescent="0.25">
      <c r="A30" s="7" t="s">
        <v>35</v>
      </c>
      <c r="B30" s="27" t="s">
        <v>13</v>
      </c>
      <c r="C30" s="31"/>
      <c r="F30" t="str">
        <f t="shared" ref="F30:F31" si="8">IF(E30="","",SUM(D30:E30)*0)</f>
        <v/>
      </c>
      <c r="G30" t="str">
        <f t="shared" si="0"/>
        <v/>
      </c>
      <c r="H30" s="24" t="str">
        <f t="shared" si="2"/>
        <v/>
      </c>
      <c r="I30" s="24" t="str">
        <f t="shared" si="1"/>
        <v/>
      </c>
      <c r="J30" s="29" t="str">
        <f t="shared" si="3"/>
        <v/>
      </c>
      <c r="O30" t="str">
        <f t="shared" si="7"/>
        <v/>
      </c>
      <c r="P30" t="str">
        <f t="shared" si="5"/>
        <v/>
      </c>
      <c r="Q30" s="29" t="str">
        <f t="shared" si="6"/>
        <v/>
      </c>
    </row>
    <row r="31" spans="1:18" x14ac:dyDescent="0.25">
      <c r="A31" s="7" t="s">
        <v>36</v>
      </c>
      <c r="B31" s="27">
        <v>0.54</v>
      </c>
      <c r="C31" s="31"/>
      <c r="F31" t="str">
        <f t="shared" si="8"/>
        <v/>
      </c>
      <c r="G31" t="str">
        <f t="shared" si="0"/>
        <v/>
      </c>
      <c r="H31" s="24" t="str">
        <f t="shared" si="2"/>
        <v/>
      </c>
      <c r="I31" s="24" t="str">
        <f t="shared" si="1"/>
        <v/>
      </c>
      <c r="J31" s="29" t="str">
        <f t="shared" si="3"/>
        <v/>
      </c>
      <c r="O31" t="str">
        <f t="shared" si="7"/>
        <v/>
      </c>
      <c r="P31" t="str">
        <f t="shared" si="5"/>
        <v/>
      </c>
      <c r="Q31" s="29" t="str">
        <f t="shared" si="6"/>
        <v/>
      </c>
    </row>
    <row r="32" spans="1:18" x14ac:dyDescent="0.25">
      <c r="A32" s="7" t="s">
        <v>37</v>
      </c>
      <c r="B32" s="27">
        <v>0.91</v>
      </c>
      <c r="C32" s="31" t="s">
        <v>80</v>
      </c>
      <c r="D32">
        <v>13</v>
      </c>
      <c r="E32">
        <v>10</v>
      </c>
      <c r="F32">
        <f>SUM(D32:E32)*0.05</f>
        <v>1.1500000000000001</v>
      </c>
      <c r="G32">
        <f t="shared" si="0"/>
        <v>24.15</v>
      </c>
      <c r="H32" s="24">
        <f t="shared" si="2"/>
        <v>0.81</v>
      </c>
      <c r="I32" s="24">
        <f t="shared" si="1"/>
        <v>0.85</v>
      </c>
      <c r="J32" s="29">
        <f t="shared" si="3"/>
        <v>0.85</v>
      </c>
      <c r="K32" s="35">
        <v>4</v>
      </c>
      <c r="O32" t="str">
        <f t="shared" si="7"/>
        <v/>
      </c>
      <c r="P32" t="str">
        <f t="shared" si="5"/>
        <v/>
      </c>
      <c r="Q32" s="29" t="str">
        <f t="shared" si="6"/>
        <v/>
      </c>
    </row>
    <row r="33" spans="1:25" x14ac:dyDescent="0.25">
      <c r="A33" s="7" t="s">
        <v>38</v>
      </c>
      <c r="B33" s="27">
        <v>0.9</v>
      </c>
      <c r="C33" s="31" t="s">
        <v>80</v>
      </c>
      <c r="D33">
        <v>16</v>
      </c>
      <c r="E33">
        <v>10</v>
      </c>
      <c r="F33">
        <f>SUM(D33:E33)*0.05</f>
        <v>1.3</v>
      </c>
      <c r="G33">
        <f t="shared" si="0"/>
        <v>27.3</v>
      </c>
      <c r="H33" s="24">
        <f t="shared" si="2"/>
        <v>0.91</v>
      </c>
      <c r="I33" s="24">
        <f t="shared" si="1"/>
        <v>0.91</v>
      </c>
      <c r="J33" s="29">
        <f t="shared" si="3"/>
        <v>0.91</v>
      </c>
      <c r="K33" s="35">
        <v>5</v>
      </c>
      <c r="O33" t="str">
        <f t="shared" si="7"/>
        <v/>
      </c>
      <c r="P33" t="str">
        <f t="shared" si="5"/>
        <v/>
      </c>
      <c r="Q33" s="29" t="str">
        <f t="shared" si="6"/>
        <v/>
      </c>
    </row>
    <row r="34" spans="1:25" x14ac:dyDescent="0.25">
      <c r="A34" s="7" t="s">
        <v>39</v>
      </c>
      <c r="B34" s="27">
        <v>0.82</v>
      </c>
      <c r="C34" s="31" t="s">
        <v>80</v>
      </c>
      <c r="D34">
        <v>11</v>
      </c>
      <c r="E34">
        <v>2</v>
      </c>
      <c r="F34">
        <f>SUM(D34:E34)*0</f>
        <v>0</v>
      </c>
      <c r="G34">
        <f t="shared" ref="G34:G52" si="9">IF(C34="","",D34+E34+F34)</f>
        <v>13</v>
      </c>
      <c r="H34" s="24">
        <f t="shared" si="2"/>
        <v>0.43</v>
      </c>
      <c r="I34" s="24">
        <f t="shared" ref="I34:I52" si="10">IF(H34="","",IF(B34="",H34,ROUND(0.6*H34+0.4*B34,2)))</f>
        <v>0.59</v>
      </c>
      <c r="J34" s="29">
        <f t="shared" si="3"/>
        <v>0.59</v>
      </c>
      <c r="K34" s="35">
        <v>2</v>
      </c>
      <c r="O34" t="str">
        <f t="shared" si="7"/>
        <v/>
      </c>
      <c r="P34" t="str">
        <f t="shared" si="5"/>
        <v/>
      </c>
      <c r="Q34" s="29" t="str">
        <f t="shared" si="6"/>
        <v/>
      </c>
    </row>
    <row r="35" spans="1:25" x14ac:dyDescent="0.25">
      <c r="A35" s="7" t="s">
        <v>40</v>
      </c>
      <c r="B35" s="27" t="s">
        <v>13</v>
      </c>
      <c r="C35" s="31"/>
      <c r="F35" t="str">
        <f t="shared" ref="F35" si="11">IF(E35="","",SUM(D35:E35)*0)</f>
        <v/>
      </c>
      <c r="G35" t="str">
        <f t="shared" si="9"/>
        <v/>
      </c>
      <c r="H35" s="24" t="str">
        <f t="shared" si="2"/>
        <v/>
      </c>
      <c r="I35" s="24" t="str">
        <f t="shared" si="10"/>
        <v/>
      </c>
      <c r="J35" s="29" t="str">
        <f t="shared" si="3"/>
        <v/>
      </c>
      <c r="O35" t="str">
        <f t="shared" si="7"/>
        <v/>
      </c>
      <c r="P35" t="str">
        <f t="shared" si="5"/>
        <v/>
      </c>
      <c r="Q35" s="29" t="str">
        <f t="shared" si="6"/>
        <v/>
      </c>
    </row>
    <row r="36" spans="1:25" x14ac:dyDescent="0.25">
      <c r="A36" s="7" t="s">
        <v>41</v>
      </c>
      <c r="B36" s="27">
        <v>0.44</v>
      </c>
      <c r="C36" s="31" t="s">
        <v>86</v>
      </c>
      <c r="D36">
        <v>6</v>
      </c>
      <c r="E36">
        <v>6</v>
      </c>
      <c r="F36">
        <f>IF(E36="","",SUM(D36:E36)*0.1)</f>
        <v>1.2000000000000002</v>
      </c>
      <c r="G36">
        <f t="shared" si="9"/>
        <v>13.2</v>
      </c>
      <c r="H36" s="24">
        <f t="shared" si="2"/>
        <v>0.44</v>
      </c>
      <c r="I36" s="24">
        <f t="shared" si="10"/>
        <v>0.44</v>
      </c>
      <c r="J36" s="29">
        <f t="shared" si="3"/>
        <v>0.44</v>
      </c>
      <c r="K36" s="35">
        <v>1</v>
      </c>
      <c r="L36" t="s">
        <v>87</v>
      </c>
      <c r="M36">
        <v>6</v>
      </c>
      <c r="N36">
        <v>5</v>
      </c>
      <c r="O36">
        <f>IF(N36="","",SUM(M36:N36)*0.05)</f>
        <v>0.55000000000000004</v>
      </c>
      <c r="P36">
        <f t="shared" si="5"/>
        <v>11.55</v>
      </c>
      <c r="Q36" s="29">
        <f t="shared" si="6"/>
        <v>0.39</v>
      </c>
      <c r="R36" s="37">
        <v>1</v>
      </c>
    </row>
    <row r="37" spans="1:25" x14ac:dyDescent="0.25">
      <c r="A37" s="7" t="s">
        <v>42</v>
      </c>
      <c r="B37" s="27">
        <v>0.72</v>
      </c>
      <c r="C37" s="31" t="s">
        <v>80</v>
      </c>
      <c r="D37">
        <v>12</v>
      </c>
      <c r="E37">
        <v>10</v>
      </c>
      <c r="F37">
        <f>SUM(D37:E37)*0.1</f>
        <v>2.2000000000000002</v>
      </c>
      <c r="G37">
        <f t="shared" si="9"/>
        <v>24.2</v>
      </c>
      <c r="H37" s="24">
        <f t="shared" si="2"/>
        <v>0.81</v>
      </c>
      <c r="I37" s="24">
        <f t="shared" si="10"/>
        <v>0.77</v>
      </c>
      <c r="J37" s="29">
        <f t="shared" si="3"/>
        <v>0.81</v>
      </c>
      <c r="K37" s="35">
        <v>4</v>
      </c>
      <c r="O37" t="str">
        <f t="shared" si="7"/>
        <v/>
      </c>
      <c r="P37" t="str">
        <f t="shared" si="5"/>
        <v/>
      </c>
      <c r="Q37" s="29" t="str">
        <f t="shared" si="6"/>
        <v/>
      </c>
    </row>
    <row r="38" spans="1:25" x14ac:dyDescent="0.25">
      <c r="A38" s="7" t="s">
        <v>43</v>
      </c>
      <c r="B38" s="27">
        <v>0.51</v>
      </c>
      <c r="C38" s="31" t="s">
        <v>80</v>
      </c>
      <c r="D38">
        <v>9</v>
      </c>
      <c r="E38">
        <v>5</v>
      </c>
      <c r="F38">
        <f>SUM(D38:E38)*0</f>
        <v>0</v>
      </c>
      <c r="G38">
        <f t="shared" si="9"/>
        <v>14</v>
      </c>
      <c r="H38" s="24">
        <f t="shared" si="2"/>
        <v>0.47</v>
      </c>
      <c r="I38" s="24">
        <f t="shared" si="10"/>
        <v>0.49</v>
      </c>
      <c r="J38" s="29">
        <f t="shared" si="3"/>
        <v>0.49</v>
      </c>
      <c r="K38" s="35" t="s">
        <v>82</v>
      </c>
      <c r="O38" t="str">
        <f t="shared" si="7"/>
        <v/>
      </c>
      <c r="P38" t="str">
        <f t="shared" si="5"/>
        <v/>
      </c>
      <c r="Q38" s="29" t="str">
        <f t="shared" si="6"/>
        <v/>
      </c>
    </row>
    <row r="39" spans="1:25" x14ac:dyDescent="0.25">
      <c r="A39" s="7" t="s">
        <v>44</v>
      </c>
      <c r="B39" s="27" t="s">
        <v>13</v>
      </c>
      <c r="C39" s="31"/>
      <c r="F39" t="str">
        <f>IF(E39="","",SUM(D39:E39)*0)</f>
        <v/>
      </c>
      <c r="G39" t="str">
        <f t="shared" si="9"/>
        <v/>
      </c>
      <c r="H39" s="24" t="str">
        <f t="shared" si="2"/>
        <v/>
      </c>
      <c r="I39" s="24" t="str">
        <f t="shared" si="10"/>
        <v/>
      </c>
      <c r="J39" s="29" t="str">
        <f t="shared" si="3"/>
        <v/>
      </c>
      <c r="O39" t="str">
        <f t="shared" si="7"/>
        <v/>
      </c>
      <c r="P39" t="str">
        <f t="shared" si="5"/>
        <v/>
      </c>
      <c r="Q39" s="29" t="str">
        <f t="shared" si="6"/>
        <v/>
      </c>
    </row>
    <row r="40" spans="1:25" x14ac:dyDescent="0.25">
      <c r="A40" s="7" t="s">
        <v>45</v>
      </c>
      <c r="B40" s="27">
        <v>0.3</v>
      </c>
      <c r="C40" s="31" t="s">
        <v>80</v>
      </c>
      <c r="D40">
        <v>13</v>
      </c>
      <c r="E40">
        <v>0</v>
      </c>
      <c r="F40">
        <f>SUM(D40:E40)*0.05</f>
        <v>0.65</v>
      </c>
      <c r="G40">
        <f t="shared" si="9"/>
        <v>13.65</v>
      </c>
      <c r="H40" s="24">
        <f t="shared" si="2"/>
        <v>0.46</v>
      </c>
      <c r="I40" s="24">
        <f t="shared" si="10"/>
        <v>0.4</v>
      </c>
      <c r="J40" s="29">
        <f t="shared" si="3"/>
        <v>0.46</v>
      </c>
      <c r="K40" s="35">
        <v>1</v>
      </c>
      <c r="L40" t="s">
        <v>85</v>
      </c>
      <c r="M40">
        <v>4</v>
      </c>
      <c r="N40">
        <v>0</v>
      </c>
      <c r="O40">
        <f>IF(N40="","",SUM(M40:N40)*0.05)</f>
        <v>0.2</v>
      </c>
      <c r="P40">
        <f t="shared" si="5"/>
        <v>4.2</v>
      </c>
      <c r="Q40" s="29">
        <f t="shared" si="6"/>
        <v>0.14000000000000001</v>
      </c>
      <c r="R40" s="37">
        <v>1</v>
      </c>
      <c r="S40" t="s">
        <v>88</v>
      </c>
      <c r="T40">
        <v>8</v>
      </c>
      <c r="U40">
        <v>0</v>
      </c>
      <c r="V40">
        <f>IF(U40="","",SUM(T40:U40)*0.05)</f>
        <v>0.4</v>
      </c>
      <c r="W40">
        <f t="shared" ref="W40" si="12">IF(U40="","",T40+U40+V40)</f>
        <v>8.4</v>
      </c>
      <c r="X40" s="24">
        <f t="shared" ref="X40" si="13">IF(W40="","",ROUND(W40/30,2))</f>
        <v>0.28000000000000003</v>
      </c>
      <c r="Y40" s="38">
        <v>1</v>
      </c>
    </row>
    <row r="41" spans="1:25" x14ac:dyDescent="0.25">
      <c r="A41" s="7" t="s">
        <v>46</v>
      </c>
      <c r="B41" s="27">
        <v>0.71</v>
      </c>
      <c r="C41" s="31" t="s">
        <v>80</v>
      </c>
      <c r="D41">
        <v>16</v>
      </c>
      <c r="E41">
        <v>10</v>
      </c>
      <c r="F41">
        <f>SUM(D41:E41)*0.05</f>
        <v>1.3</v>
      </c>
      <c r="G41">
        <f t="shared" si="9"/>
        <v>27.3</v>
      </c>
      <c r="H41" s="24">
        <f t="shared" si="2"/>
        <v>0.91</v>
      </c>
      <c r="I41" s="24">
        <f t="shared" si="10"/>
        <v>0.83</v>
      </c>
      <c r="J41" s="29">
        <f t="shared" si="3"/>
        <v>0.91</v>
      </c>
      <c r="K41" s="35">
        <v>5</v>
      </c>
      <c r="O41" t="str">
        <f t="shared" si="7"/>
        <v/>
      </c>
      <c r="P41" t="str">
        <f t="shared" si="5"/>
        <v/>
      </c>
      <c r="Q41" s="29" t="str">
        <f t="shared" si="6"/>
        <v/>
      </c>
    </row>
    <row r="42" spans="1:25" x14ac:dyDescent="0.25">
      <c r="A42" s="7" t="s">
        <v>47</v>
      </c>
      <c r="B42" s="27">
        <v>0.86</v>
      </c>
      <c r="C42" s="31" t="s">
        <v>80</v>
      </c>
      <c r="D42">
        <v>6</v>
      </c>
      <c r="E42">
        <v>10</v>
      </c>
      <c r="F42">
        <f>SUM(D42:E42)*0</f>
        <v>0</v>
      </c>
      <c r="G42">
        <f t="shared" si="9"/>
        <v>16</v>
      </c>
      <c r="H42" s="24">
        <f t="shared" si="2"/>
        <v>0.53</v>
      </c>
      <c r="I42" s="24">
        <f t="shared" si="10"/>
        <v>0.66</v>
      </c>
      <c r="J42" s="29">
        <f t="shared" si="3"/>
        <v>0.66</v>
      </c>
      <c r="K42" s="35">
        <v>3</v>
      </c>
      <c r="O42" t="str">
        <f t="shared" si="7"/>
        <v/>
      </c>
      <c r="P42" t="str">
        <f t="shared" si="5"/>
        <v/>
      </c>
      <c r="Q42" s="29" t="str">
        <f t="shared" si="6"/>
        <v/>
      </c>
    </row>
    <row r="43" spans="1:25" x14ac:dyDescent="0.25">
      <c r="A43" s="7" t="s">
        <v>48</v>
      </c>
      <c r="B43" s="27">
        <v>0.33</v>
      </c>
      <c r="C43" s="31" t="s">
        <v>80</v>
      </c>
      <c r="D43">
        <v>13</v>
      </c>
      <c r="E43">
        <v>10</v>
      </c>
      <c r="F43">
        <f>SUM(D43:E43)*0.05</f>
        <v>1.1500000000000001</v>
      </c>
      <c r="G43">
        <f t="shared" si="9"/>
        <v>24.15</v>
      </c>
      <c r="H43" s="24">
        <f t="shared" si="2"/>
        <v>0.81</v>
      </c>
      <c r="I43" s="24">
        <f t="shared" si="10"/>
        <v>0.62</v>
      </c>
      <c r="J43" s="29">
        <f t="shared" si="3"/>
        <v>0.81</v>
      </c>
      <c r="K43" s="35">
        <v>4</v>
      </c>
      <c r="O43" t="str">
        <f t="shared" si="7"/>
        <v/>
      </c>
      <c r="P43" t="str">
        <f t="shared" si="5"/>
        <v/>
      </c>
      <c r="Q43" s="29" t="str">
        <f t="shared" si="6"/>
        <v/>
      </c>
    </row>
    <row r="44" spans="1:25" x14ac:dyDescent="0.25">
      <c r="A44" s="7" t="s">
        <v>49</v>
      </c>
      <c r="B44" s="27">
        <v>1</v>
      </c>
      <c r="C44" s="31" t="s">
        <v>80</v>
      </c>
      <c r="D44">
        <v>17</v>
      </c>
      <c r="E44">
        <v>8</v>
      </c>
      <c r="F44">
        <f>SUM(D44:E44)*0.05</f>
        <v>1.25</v>
      </c>
      <c r="G44">
        <f t="shared" si="9"/>
        <v>26.25</v>
      </c>
      <c r="H44" s="24">
        <f t="shared" si="2"/>
        <v>0.88</v>
      </c>
      <c r="I44" s="24">
        <f t="shared" si="10"/>
        <v>0.93</v>
      </c>
      <c r="J44" s="29">
        <f t="shared" si="3"/>
        <v>0.93</v>
      </c>
      <c r="K44" s="35">
        <v>5</v>
      </c>
      <c r="O44" t="str">
        <f t="shared" si="7"/>
        <v/>
      </c>
      <c r="P44" t="str">
        <f t="shared" si="5"/>
        <v/>
      </c>
      <c r="Q44" s="29" t="str">
        <f t="shared" si="6"/>
        <v/>
      </c>
    </row>
    <row r="45" spans="1:25" x14ac:dyDescent="0.25">
      <c r="A45" s="7" t="s">
        <v>50</v>
      </c>
      <c r="B45" s="27">
        <v>1</v>
      </c>
      <c r="C45" s="31" t="s">
        <v>80</v>
      </c>
      <c r="D45">
        <v>15</v>
      </c>
      <c r="E45">
        <v>9</v>
      </c>
      <c r="F45">
        <f>SUM(D45:E45)*0</f>
        <v>0</v>
      </c>
      <c r="G45">
        <f t="shared" si="9"/>
        <v>24</v>
      </c>
      <c r="H45" s="24">
        <f t="shared" si="2"/>
        <v>0.8</v>
      </c>
      <c r="I45" s="24">
        <f t="shared" si="10"/>
        <v>0.88</v>
      </c>
      <c r="J45" s="29">
        <f t="shared" si="3"/>
        <v>0.88</v>
      </c>
      <c r="K45" s="35" t="s">
        <v>81</v>
      </c>
      <c r="O45" t="str">
        <f t="shared" si="7"/>
        <v/>
      </c>
      <c r="P45" t="str">
        <f t="shared" si="5"/>
        <v/>
      </c>
      <c r="Q45" s="29" t="str">
        <f t="shared" si="6"/>
        <v/>
      </c>
    </row>
    <row r="46" spans="1:25" x14ac:dyDescent="0.25">
      <c r="A46" s="7" t="s">
        <v>51</v>
      </c>
      <c r="B46" s="27">
        <v>0.67</v>
      </c>
      <c r="C46" s="31" t="s">
        <v>80</v>
      </c>
      <c r="D46">
        <v>10</v>
      </c>
      <c r="E46">
        <v>10</v>
      </c>
      <c r="F46">
        <f>SUM(D46:E46)*0.1</f>
        <v>2</v>
      </c>
      <c r="G46">
        <f t="shared" si="9"/>
        <v>22</v>
      </c>
      <c r="H46" s="24">
        <f t="shared" si="2"/>
        <v>0.73</v>
      </c>
      <c r="I46" s="24">
        <f t="shared" si="10"/>
        <v>0.71</v>
      </c>
      <c r="J46" s="29">
        <f t="shared" si="3"/>
        <v>0.73</v>
      </c>
      <c r="K46" s="35">
        <v>3</v>
      </c>
      <c r="O46" t="str">
        <f t="shared" si="7"/>
        <v/>
      </c>
      <c r="P46" t="str">
        <f t="shared" si="5"/>
        <v/>
      </c>
      <c r="Q46" s="29" t="str">
        <f t="shared" si="6"/>
        <v/>
      </c>
    </row>
    <row r="47" spans="1:25" x14ac:dyDescent="0.25">
      <c r="A47" s="7" t="s">
        <v>52</v>
      </c>
      <c r="B47" s="27">
        <v>0.65</v>
      </c>
      <c r="C47" s="31" t="s">
        <v>80</v>
      </c>
      <c r="D47">
        <v>10</v>
      </c>
      <c r="E47">
        <v>0</v>
      </c>
      <c r="F47">
        <f>SUM(D47:E47)*0.05</f>
        <v>0.5</v>
      </c>
      <c r="G47">
        <f t="shared" si="9"/>
        <v>10.5</v>
      </c>
      <c r="H47" s="24">
        <f t="shared" si="2"/>
        <v>0.35</v>
      </c>
      <c r="I47" s="24">
        <f t="shared" si="10"/>
        <v>0.47</v>
      </c>
      <c r="J47" s="29">
        <f t="shared" si="3"/>
        <v>0.47</v>
      </c>
      <c r="K47" s="35">
        <v>1</v>
      </c>
      <c r="L47" t="s">
        <v>85</v>
      </c>
      <c r="M47">
        <v>9</v>
      </c>
      <c r="N47">
        <v>8</v>
      </c>
      <c r="O47">
        <f>IF(N47="","",SUM(M47:N47)*0.05)</f>
        <v>0.85000000000000009</v>
      </c>
      <c r="P47">
        <f t="shared" si="5"/>
        <v>17.850000000000001</v>
      </c>
      <c r="Q47" s="29">
        <f t="shared" si="6"/>
        <v>0.6</v>
      </c>
      <c r="R47" s="37">
        <v>2</v>
      </c>
    </row>
    <row r="48" spans="1:25" x14ac:dyDescent="0.25">
      <c r="A48" s="7" t="s">
        <v>53</v>
      </c>
      <c r="B48" s="27">
        <v>0.7</v>
      </c>
      <c r="C48" s="31" t="s">
        <v>80</v>
      </c>
      <c r="D48">
        <v>11</v>
      </c>
      <c r="E48">
        <v>10</v>
      </c>
      <c r="F48">
        <f>SUM(D48:E48)*0.05</f>
        <v>1.05</v>
      </c>
      <c r="G48">
        <f t="shared" si="9"/>
        <v>22.05</v>
      </c>
      <c r="H48" s="24">
        <f t="shared" si="2"/>
        <v>0.74</v>
      </c>
      <c r="I48" s="24">
        <f t="shared" si="10"/>
        <v>0.72</v>
      </c>
      <c r="J48" s="29">
        <f t="shared" si="3"/>
        <v>0.74</v>
      </c>
      <c r="K48" s="35" t="s">
        <v>83</v>
      </c>
      <c r="O48" t="str">
        <f t="shared" si="7"/>
        <v/>
      </c>
      <c r="P48" t="str">
        <f t="shared" si="5"/>
        <v/>
      </c>
      <c r="Q48" s="29" t="str">
        <f t="shared" si="6"/>
        <v/>
      </c>
    </row>
    <row r="49" spans="1:18" x14ac:dyDescent="0.25">
      <c r="A49" s="7" t="s">
        <v>54</v>
      </c>
      <c r="B49" s="27" t="s">
        <v>13</v>
      </c>
      <c r="C49" s="31"/>
      <c r="F49" t="str">
        <f>IF(E49="","",SUM(D49:E49)*0)</f>
        <v/>
      </c>
      <c r="G49" t="str">
        <f t="shared" si="9"/>
        <v/>
      </c>
      <c r="H49" s="24" t="str">
        <f t="shared" si="2"/>
        <v/>
      </c>
      <c r="I49" s="24" t="str">
        <f t="shared" si="10"/>
        <v/>
      </c>
      <c r="J49" s="29" t="str">
        <f t="shared" si="3"/>
        <v/>
      </c>
      <c r="O49" t="str">
        <f t="shared" si="7"/>
        <v/>
      </c>
      <c r="P49" t="str">
        <f t="shared" si="5"/>
        <v/>
      </c>
      <c r="Q49" s="29" t="str">
        <f t="shared" si="6"/>
        <v/>
      </c>
    </row>
    <row r="50" spans="1:18" x14ac:dyDescent="0.25">
      <c r="A50" s="7" t="s">
        <v>55</v>
      </c>
      <c r="B50" s="27">
        <v>0.51</v>
      </c>
      <c r="C50" s="31" t="s">
        <v>84</v>
      </c>
      <c r="D50">
        <v>9</v>
      </c>
      <c r="E50">
        <v>10</v>
      </c>
      <c r="F50">
        <f>SUM(D50:E50)*0.05</f>
        <v>0.95000000000000007</v>
      </c>
      <c r="G50">
        <f t="shared" si="9"/>
        <v>19.95</v>
      </c>
      <c r="H50" s="24">
        <f t="shared" si="2"/>
        <v>0.67</v>
      </c>
      <c r="I50" s="24">
        <f t="shared" si="10"/>
        <v>0.61</v>
      </c>
      <c r="J50" s="29">
        <f t="shared" si="3"/>
        <v>0.67</v>
      </c>
      <c r="K50" s="35">
        <v>2</v>
      </c>
      <c r="O50" t="str">
        <f t="shared" si="7"/>
        <v/>
      </c>
      <c r="P50" t="str">
        <f t="shared" si="5"/>
        <v/>
      </c>
      <c r="Q50" s="29" t="str">
        <f t="shared" si="6"/>
        <v/>
      </c>
    </row>
    <row r="51" spans="1:18" x14ac:dyDescent="0.25">
      <c r="A51" s="7" t="s">
        <v>56</v>
      </c>
      <c r="B51" s="27">
        <v>0.53</v>
      </c>
      <c r="C51" s="31"/>
      <c r="F51" t="str">
        <f>IF(E51="","",SUM(D51:E51)*0)</f>
        <v/>
      </c>
      <c r="G51" t="str">
        <f t="shared" si="9"/>
        <v/>
      </c>
      <c r="H51" s="24" t="str">
        <f t="shared" si="2"/>
        <v/>
      </c>
      <c r="I51" s="24" t="str">
        <f t="shared" si="10"/>
        <v/>
      </c>
      <c r="J51" s="29" t="str">
        <f t="shared" si="3"/>
        <v/>
      </c>
      <c r="O51" t="str">
        <f t="shared" si="7"/>
        <v/>
      </c>
      <c r="P51" t="str">
        <f t="shared" si="5"/>
        <v/>
      </c>
      <c r="Q51" s="29" t="str">
        <f t="shared" si="6"/>
        <v/>
      </c>
    </row>
    <row r="52" spans="1:18" x14ac:dyDescent="0.25">
      <c r="A52" s="7" t="s">
        <v>57</v>
      </c>
      <c r="B52" s="27">
        <v>0.62</v>
      </c>
      <c r="C52" s="31" t="s">
        <v>80</v>
      </c>
      <c r="D52">
        <v>11</v>
      </c>
      <c r="E52">
        <v>5</v>
      </c>
      <c r="F52">
        <f>SUM(D52:E52)*0</f>
        <v>0</v>
      </c>
      <c r="G52">
        <f t="shared" si="9"/>
        <v>16</v>
      </c>
      <c r="H52" s="24">
        <f t="shared" si="2"/>
        <v>0.53</v>
      </c>
      <c r="I52" s="24">
        <f t="shared" si="10"/>
        <v>0.56999999999999995</v>
      </c>
      <c r="J52" s="29">
        <f t="shared" si="3"/>
        <v>0.56999999999999995</v>
      </c>
      <c r="K52" s="35">
        <v>2</v>
      </c>
      <c r="L52" t="s">
        <v>86</v>
      </c>
      <c r="M52">
        <v>6</v>
      </c>
      <c r="N52">
        <v>10</v>
      </c>
      <c r="O52">
        <f>IF(N52="","",SUM(M52:N52)*0.05)</f>
        <v>0.8</v>
      </c>
      <c r="P52">
        <f t="shared" si="5"/>
        <v>16.8</v>
      </c>
      <c r="Q52" s="29">
        <f t="shared" si="6"/>
        <v>0.56000000000000005</v>
      </c>
      <c r="R52" s="37">
        <v>2</v>
      </c>
    </row>
    <row r="53" spans="1:18" x14ac:dyDescent="0.25">
      <c r="A53" s="7" t="s">
        <v>58</v>
      </c>
      <c r="B53" s="27">
        <v>0.24</v>
      </c>
      <c r="C53" s="31" t="s">
        <v>85</v>
      </c>
      <c r="D53">
        <v>8</v>
      </c>
      <c r="E53">
        <v>2</v>
      </c>
      <c r="F53">
        <f>IF(E53="","",SUM(D53:E53)*0.05)</f>
        <v>0.5</v>
      </c>
      <c r="G53">
        <f t="shared" ref="G53" si="14">IF(C53="","",D53+E53+F53)</f>
        <v>10.5</v>
      </c>
      <c r="H53" s="24">
        <f t="shared" ref="H53" si="15">IF(G53="","",ROUND(G53/30,2))</f>
        <v>0.35</v>
      </c>
      <c r="I53" s="24">
        <f t="shared" ref="I53" si="16">IF(H53="","",IF(B53="",H53,ROUND(0.6*H53+0.4*B53,2)))</f>
        <v>0.31</v>
      </c>
      <c r="J53" s="29">
        <f t="shared" ref="J53" si="17">IF(I53="","",MAX(H53:I53))</f>
        <v>0.35</v>
      </c>
      <c r="K53" s="35">
        <v>1</v>
      </c>
      <c r="O53" t="str">
        <f t="shared" si="7"/>
        <v/>
      </c>
      <c r="P53" t="str">
        <f t="shared" si="5"/>
        <v/>
      </c>
      <c r="Q53" s="29" t="str">
        <f t="shared" si="6"/>
        <v/>
      </c>
    </row>
    <row r="54" spans="1:18" x14ac:dyDescent="0.25">
      <c r="A54" s="7"/>
      <c r="B54" s="27"/>
      <c r="C54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MidTerm</vt:lpstr>
      <vt:lpstr>ReTake</vt:lpstr>
      <vt:lpstr>FinalExam</vt:lpstr>
    </vt:vector>
  </TitlesOfParts>
  <Company>debreceni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2018-10-31T08:20:10Z</dcterms:created>
  <dcterms:modified xsi:type="dcterms:W3CDTF">2019-01-29T17:27:36Z</dcterms:modified>
</cp:coreProperties>
</file>