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BAINMBA\SlidesHRM\"/>
    </mc:Choice>
  </mc:AlternateContent>
  <bookViews>
    <workbookView xWindow="0" yWindow="0" windowWidth="20490" windowHeight="7755"/>
  </bookViews>
  <sheets>
    <sheet name="Mid-te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Z10" i="1" l="1"/>
  <c r="AA10" i="1" s="1"/>
  <c r="Z11" i="1"/>
  <c r="AA11" i="1"/>
  <c r="Z12" i="1"/>
  <c r="AA12" i="1" s="1"/>
  <c r="Z13" i="1"/>
  <c r="AA13" i="1"/>
  <c r="Z14" i="1"/>
  <c r="AA14" i="1" s="1"/>
  <c r="Z15" i="1"/>
  <c r="AA15" i="1"/>
  <c r="Z16" i="1"/>
  <c r="AA16" i="1" s="1"/>
  <c r="Z17" i="1"/>
  <c r="AA17" i="1"/>
  <c r="Z18" i="1"/>
  <c r="AA18" i="1" s="1"/>
  <c r="Z19" i="1"/>
  <c r="AA19" i="1"/>
  <c r="Z20" i="1"/>
  <c r="AA20" i="1" s="1"/>
  <c r="Z21" i="1"/>
  <c r="AA21" i="1"/>
  <c r="Z22" i="1"/>
  <c r="AA22" i="1" s="1"/>
  <c r="Z23" i="1"/>
  <c r="AA23" i="1" s="1"/>
  <c r="Z24" i="1"/>
  <c r="AA24" i="1" s="1"/>
  <c r="Z25" i="1"/>
  <c r="AA25" i="1"/>
  <c r="Z26" i="1"/>
  <c r="AA26" i="1" s="1"/>
  <c r="Z27" i="1"/>
  <c r="AA27" i="1"/>
  <c r="Z28" i="1"/>
  <c r="AA28" i="1" s="1"/>
  <c r="Z29" i="1"/>
  <c r="AA29" i="1"/>
  <c r="Z30" i="1"/>
  <c r="AA30" i="1" s="1"/>
  <c r="Z31" i="1"/>
  <c r="AA31" i="1"/>
  <c r="Z32" i="1"/>
  <c r="AA32" i="1" s="1"/>
  <c r="Z33" i="1"/>
  <c r="AA33" i="1"/>
  <c r="Z34" i="1"/>
  <c r="AA34" i="1" s="1"/>
  <c r="Z35" i="1"/>
  <c r="AA35" i="1"/>
  <c r="Z36" i="1"/>
  <c r="AA36" i="1" s="1"/>
  <c r="Z37" i="1"/>
  <c r="AA37" i="1"/>
  <c r="Z38" i="1"/>
  <c r="AA38" i="1" s="1"/>
  <c r="Z39" i="1"/>
  <c r="AA39" i="1"/>
  <c r="Z40" i="1"/>
  <c r="AA40" i="1" s="1"/>
  <c r="Z41" i="1"/>
  <c r="AA41" i="1" s="1"/>
  <c r="Z42" i="1"/>
  <c r="AA42" i="1" s="1"/>
  <c r="Z43" i="1"/>
  <c r="AA43" i="1"/>
  <c r="Z44" i="1"/>
  <c r="AA44" i="1" s="1"/>
  <c r="Z45" i="1"/>
  <c r="AA45" i="1"/>
  <c r="Z46" i="1"/>
  <c r="AA46" i="1" s="1"/>
  <c r="Z47" i="1"/>
  <c r="AA47" i="1"/>
  <c r="Z48" i="1"/>
  <c r="AA48" i="1" s="1"/>
  <c r="Z49" i="1"/>
  <c r="AA49" i="1" s="1"/>
  <c r="Z50" i="1"/>
  <c r="AA50" i="1" s="1"/>
  <c r="AA6" i="1"/>
  <c r="AA8" i="1"/>
  <c r="AA9" i="1"/>
  <c r="AA5" i="1"/>
  <c r="Z6" i="1"/>
  <c r="Z7" i="1"/>
  <c r="AA7" i="1" s="1"/>
  <c r="Z8" i="1"/>
  <c r="Z9" i="1"/>
  <c r="Z5" i="1"/>
  <c r="V19" i="1" l="1"/>
  <c r="U6" i="1"/>
  <c r="V6" i="1" s="1"/>
  <c r="U7" i="1"/>
  <c r="V7" i="1" s="1"/>
  <c r="U8" i="1"/>
  <c r="V8" i="1" s="1"/>
  <c r="U9" i="1"/>
  <c r="V9" i="1" s="1"/>
  <c r="U10" i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U20" i="1"/>
  <c r="V20" i="1" s="1"/>
  <c r="U21" i="1"/>
  <c r="V21" i="1" s="1"/>
  <c r="U22" i="1"/>
  <c r="V22" i="1" s="1"/>
  <c r="U23" i="1"/>
  <c r="V23" i="1" s="1"/>
  <c r="U24" i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" i="1"/>
  <c r="V5" i="1" s="1"/>
  <c r="Q6" i="1" l="1"/>
  <c r="Q7" i="1"/>
  <c r="Q8" i="1"/>
  <c r="Q11" i="1"/>
  <c r="Q14" i="1"/>
  <c r="Q15" i="1"/>
  <c r="Q16" i="1"/>
  <c r="Q17" i="1"/>
  <c r="Q18" i="1"/>
  <c r="Q19" i="1"/>
  <c r="Q20" i="1"/>
  <c r="Q21" i="1"/>
  <c r="Q23" i="1"/>
  <c r="Q25" i="1"/>
  <c r="Q26" i="1"/>
  <c r="Q27" i="1"/>
  <c r="Q28" i="1"/>
  <c r="Q30" i="1"/>
  <c r="Q31" i="1"/>
  <c r="Q34" i="1"/>
  <c r="Q35" i="1"/>
  <c r="Q36" i="1"/>
  <c r="Q37" i="1"/>
  <c r="Q38" i="1"/>
  <c r="Q39" i="1"/>
  <c r="Q42" i="1"/>
  <c r="Q45" i="1"/>
  <c r="Q46" i="1"/>
  <c r="Q47" i="1"/>
  <c r="Q48" i="1"/>
  <c r="Q50" i="1"/>
  <c r="Q5" i="1"/>
  <c r="K6" i="1"/>
  <c r="M6" i="1"/>
  <c r="N6" i="1"/>
  <c r="P6" i="1"/>
  <c r="K7" i="1"/>
  <c r="M7" i="1"/>
  <c r="N7" i="1"/>
  <c r="P7" i="1"/>
  <c r="K8" i="1"/>
  <c r="M8" i="1"/>
  <c r="N8" i="1"/>
  <c r="P8" i="1"/>
  <c r="K9" i="1"/>
  <c r="M9" i="1" s="1"/>
  <c r="K10" i="1"/>
  <c r="M10" i="1" s="1"/>
  <c r="K11" i="1"/>
  <c r="M11" i="1"/>
  <c r="N11" i="1"/>
  <c r="P11" i="1"/>
  <c r="K12" i="1"/>
  <c r="M12" i="1" s="1"/>
  <c r="N12" i="1" s="1"/>
  <c r="Q12" i="1" s="1"/>
  <c r="K13" i="1"/>
  <c r="M13" i="1" s="1"/>
  <c r="K14" i="1"/>
  <c r="M14" i="1"/>
  <c r="N14" i="1"/>
  <c r="P14" i="1"/>
  <c r="K15" i="1"/>
  <c r="M15" i="1"/>
  <c r="N15" i="1"/>
  <c r="P15" i="1"/>
  <c r="K16" i="1"/>
  <c r="M16" i="1"/>
  <c r="N16" i="1"/>
  <c r="P16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M21" i="1"/>
  <c r="N21" i="1"/>
  <c r="P21" i="1"/>
  <c r="K22" i="1"/>
  <c r="M22" i="1" s="1"/>
  <c r="N22" i="1" s="1"/>
  <c r="K23" i="1"/>
  <c r="M23" i="1"/>
  <c r="N23" i="1"/>
  <c r="P23" i="1"/>
  <c r="K24" i="1"/>
  <c r="M24" i="1" s="1"/>
  <c r="K25" i="1"/>
  <c r="M25" i="1"/>
  <c r="N25" i="1"/>
  <c r="P25" i="1"/>
  <c r="K26" i="1"/>
  <c r="M26" i="1"/>
  <c r="N26" i="1"/>
  <c r="P26" i="1"/>
  <c r="K27" i="1"/>
  <c r="M27" i="1"/>
  <c r="N27" i="1"/>
  <c r="P27" i="1"/>
  <c r="K28" i="1"/>
  <c r="M28" i="1"/>
  <c r="N28" i="1"/>
  <c r="P28" i="1"/>
  <c r="K29" i="1"/>
  <c r="M29" i="1" s="1"/>
  <c r="K30" i="1"/>
  <c r="M30" i="1"/>
  <c r="N30" i="1"/>
  <c r="P30" i="1"/>
  <c r="K31" i="1"/>
  <c r="M31" i="1"/>
  <c r="N31" i="1"/>
  <c r="P31" i="1"/>
  <c r="K32" i="1"/>
  <c r="M32" i="1" s="1"/>
  <c r="N32" i="1" s="1"/>
  <c r="Q32" i="1" s="1"/>
  <c r="K33" i="1"/>
  <c r="M33" i="1" s="1"/>
  <c r="N33" i="1" s="1"/>
  <c r="Q33" i="1" s="1"/>
  <c r="K34" i="1"/>
  <c r="M34" i="1"/>
  <c r="N34" i="1"/>
  <c r="P34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39" i="1"/>
  <c r="M39" i="1"/>
  <c r="N39" i="1"/>
  <c r="P39" i="1"/>
  <c r="K40" i="1"/>
  <c r="M40" i="1" s="1"/>
  <c r="K41" i="1"/>
  <c r="M41" i="1" s="1"/>
  <c r="K42" i="1"/>
  <c r="M42" i="1"/>
  <c r="N42" i="1"/>
  <c r="P42" i="1"/>
  <c r="K43" i="1"/>
  <c r="M43" i="1" s="1"/>
  <c r="K44" i="1"/>
  <c r="M44" i="1" s="1"/>
  <c r="N44" i="1" s="1"/>
  <c r="Q44" i="1" s="1"/>
  <c r="K45" i="1"/>
  <c r="M45" i="1"/>
  <c r="N45" i="1"/>
  <c r="P45" i="1"/>
  <c r="K46" i="1"/>
  <c r="M46" i="1"/>
  <c r="N46" i="1"/>
  <c r="P46" i="1"/>
  <c r="K47" i="1"/>
  <c r="M47" i="1"/>
  <c r="N47" i="1"/>
  <c r="P47" i="1"/>
  <c r="K48" i="1"/>
  <c r="M48" i="1"/>
  <c r="N48" i="1"/>
  <c r="P48" i="1"/>
  <c r="K49" i="1"/>
  <c r="M49" i="1" s="1"/>
  <c r="K50" i="1"/>
  <c r="M50" i="1"/>
  <c r="N50" i="1"/>
  <c r="P50" i="1"/>
  <c r="P5" i="1"/>
  <c r="N5" i="1"/>
  <c r="M5" i="1"/>
  <c r="K5" i="1"/>
  <c r="Q22" i="1" l="1"/>
  <c r="O22" i="1"/>
  <c r="O12" i="1"/>
  <c r="P12" i="1" s="1"/>
  <c r="N29" i="1"/>
  <c r="Q29" i="1" s="1"/>
  <c r="P29" i="1"/>
  <c r="P40" i="1"/>
  <c r="N40" i="1"/>
  <c r="Q40" i="1" s="1"/>
  <c r="P13" i="1"/>
  <c r="N13" i="1"/>
  <c r="Q13" i="1" s="1"/>
  <c r="P24" i="1"/>
  <c r="V24" i="1" s="1"/>
  <c r="N24" i="1"/>
  <c r="Q24" i="1" s="1"/>
  <c r="P33" i="1"/>
  <c r="N10" i="1"/>
  <c r="P22" i="1"/>
  <c r="P44" i="1"/>
  <c r="N43" i="1"/>
  <c r="N9" i="1"/>
  <c r="N41" i="1"/>
  <c r="Q41" i="1" s="1"/>
  <c r="P41" i="1"/>
  <c r="P32" i="1"/>
  <c r="N49" i="1"/>
  <c r="Q49" i="1" s="1"/>
  <c r="P49" i="1"/>
  <c r="O9" i="1" l="1"/>
  <c r="P9" i="1" s="1"/>
  <c r="Q9" i="1"/>
  <c r="Q43" i="1"/>
  <c r="O43" i="1"/>
  <c r="P43" i="1" s="1"/>
  <c r="Q10" i="1"/>
  <c r="O10" i="1"/>
  <c r="P10" i="1" s="1"/>
  <c r="V10" i="1" s="1"/>
  <c r="H9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V34" i="1" s="1"/>
  <c r="H35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6" i="1"/>
  <c r="H7" i="1"/>
  <c r="H5" i="1"/>
  <c r="F6" i="1" l="1"/>
  <c r="I6" i="1" s="1"/>
  <c r="F7" i="1"/>
  <c r="I7" i="1" s="1"/>
  <c r="F9" i="1"/>
  <c r="I9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1" i="1"/>
  <c r="I31" i="1" s="1"/>
  <c r="F32" i="1"/>
  <c r="I32" i="1" s="1"/>
  <c r="F33" i="1"/>
  <c r="I33" i="1" s="1"/>
  <c r="F34" i="1"/>
  <c r="I34" i="1" s="1"/>
  <c r="F35" i="1"/>
  <c r="I35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8" i="1"/>
  <c r="I48" i="1" s="1"/>
  <c r="F49" i="1"/>
  <c r="I49" i="1" s="1"/>
  <c r="F50" i="1"/>
  <c r="I50" i="1" s="1"/>
  <c r="F5" i="1"/>
  <c r="I5" i="1" s="1"/>
</calcChain>
</file>

<file path=xl/sharedStrings.xml><?xml version="1.0" encoding="utf-8"?>
<sst xmlns="http://schemas.openxmlformats.org/spreadsheetml/2006/main" count="154" uniqueCount="79">
  <si>
    <t>Neptun kód</t>
  </si>
  <si>
    <t>WRH1UM</t>
  </si>
  <si>
    <t>DAKMLT</t>
  </si>
  <si>
    <t>R3JXF4</t>
  </si>
  <si>
    <t>GSKPC4</t>
  </si>
  <si>
    <t>P9QIVK</t>
  </si>
  <si>
    <t>P4JNAD</t>
  </si>
  <si>
    <t>IIKLCM</t>
  </si>
  <si>
    <t>GIFOIR</t>
  </si>
  <si>
    <t>HV7NPM</t>
  </si>
  <si>
    <t>AHRCIG</t>
  </si>
  <si>
    <t>F52V94</t>
  </si>
  <si>
    <t>CZ0GGC</t>
  </si>
  <si>
    <t>D41S4Y</t>
  </si>
  <si>
    <t>M484K4</t>
  </si>
  <si>
    <t>PJE322</t>
  </si>
  <si>
    <t>K3439N</t>
  </si>
  <si>
    <t>PAQU77</t>
  </si>
  <si>
    <t>Q59UHB</t>
  </si>
  <si>
    <t>G398CT</t>
  </si>
  <si>
    <t>H5BNNF</t>
  </si>
  <si>
    <t>ABDXKT</t>
  </si>
  <si>
    <t>LUNVSZ</t>
  </si>
  <si>
    <t>DN0NLD</t>
  </si>
  <si>
    <t>T1G0OH</t>
  </si>
  <si>
    <t>D46U1A</t>
  </si>
  <si>
    <t>JFT3CN</t>
  </si>
  <si>
    <t>H2B38C</t>
  </si>
  <si>
    <t>NJT5Y6</t>
  </si>
  <si>
    <t>JOLLVR</t>
  </si>
  <si>
    <t>JONX1C</t>
  </si>
  <si>
    <t>B2HOKC</t>
  </si>
  <si>
    <t>HMJ0H8</t>
  </si>
  <si>
    <t>AW0NG8</t>
  </si>
  <si>
    <t>TKYAUC</t>
  </si>
  <si>
    <t>Y5ZHI7</t>
  </si>
  <si>
    <t>YD4E5Q</t>
  </si>
  <si>
    <t>G2PG3X</t>
  </si>
  <si>
    <t>GHEFV6</t>
  </si>
  <si>
    <t>X212WO</t>
  </si>
  <si>
    <t>AHB3BF</t>
  </si>
  <si>
    <t>BD6IKZ</t>
  </si>
  <si>
    <t>CA324N</t>
  </si>
  <si>
    <t>JKUOG0</t>
  </si>
  <si>
    <t>PZL9EO</t>
  </si>
  <si>
    <t>GPI91M</t>
  </si>
  <si>
    <t>?ONBL5A</t>
  </si>
  <si>
    <t/>
  </si>
  <si>
    <t>Multiple choice(max15)</t>
  </si>
  <si>
    <t>Multiple choice(max30)</t>
  </si>
  <si>
    <t>Problem solving(max15)</t>
  </si>
  <si>
    <t>Total(max45)</t>
  </si>
  <si>
    <t>Self_assessment_points(Total*(1+0.05x'accurate_assessment'))</t>
  </si>
  <si>
    <t>Total(max40)</t>
  </si>
  <si>
    <t>Total_%points(max40)</t>
  </si>
  <si>
    <t>Performance</t>
  </si>
  <si>
    <r>
      <t>Total(max40) =</t>
    </r>
    <r>
      <rPr>
        <b/>
        <sz val="11"/>
        <color rgb="FFFF0000"/>
        <rFont val="Calibri"/>
        <family val="2"/>
        <charset val="238"/>
        <scheme val="minor"/>
      </rPr>
      <t xml:space="preserve"> Total(max45) x (40/45). </t>
    </r>
    <r>
      <rPr>
        <b/>
        <i/>
        <sz val="11"/>
        <color rgb="FFFF0000"/>
        <rFont val="Calibri"/>
        <family val="2"/>
        <charset val="238"/>
        <scheme val="minor"/>
      </rPr>
      <t xml:space="preserve">
Calculation of the total percentage-points: </t>
    </r>
    <r>
      <rPr>
        <b/>
        <sz val="11"/>
        <color rgb="FFFF0000"/>
        <rFont val="Calibri"/>
        <family val="2"/>
        <charset val="238"/>
        <scheme val="minor"/>
      </rPr>
      <t>(40/45) x ('Total(max45)' + 'extra self-assessment points').</t>
    </r>
  </si>
  <si>
    <t>Original mid-term test</t>
  </si>
  <si>
    <t>Re-take</t>
  </si>
  <si>
    <t>Total(max30)</t>
  </si>
  <si>
    <t>Final score (1st attempt)</t>
  </si>
  <si>
    <t>Final score (2nd attempt)</t>
  </si>
  <si>
    <t>Final score (3rd attempt)</t>
  </si>
  <si>
    <t>End-term exam (1st attempt)</t>
  </si>
  <si>
    <t>End-term exam (2ndattempt)</t>
  </si>
  <si>
    <t>End-term exam (3rd attempt)</t>
  </si>
  <si>
    <t>Date</t>
  </si>
  <si>
    <t>(max100)</t>
  </si>
  <si>
    <t>19/12/2017</t>
  </si>
  <si>
    <t>30/12/2017</t>
  </si>
  <si>
    <t>04/01/2018</t>
  </si>
  <si>
    <t>4/1/2018</t>
  </si>
  <si>
    <t>Y1QEAO</t>
  </si>
  <si>
    <t>13/01/2018</t>
  </si>
  <si>
    <t>16/01/2018</t>
  </si>
  <si>
    <t>27/1/2018</t>
  </si>
  <si>
    <t>Multiple choice(max20)</t>
  </si>
  <si>
    <t>Problem solving(max10)</t>
  </si>
  <si>
    <t>30/1/2018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</si>
</sst>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2" borderId="1" xfId="0" applyFont="1" applyFill="1" applyBorder="1" applyProtection="1">
      <protection locked="0"/>
    </xf>
    <xf numFmtId="0" fontId="0" fillId="4" borderId="1" xfId="0" applyFill="1" applyBorder="1"/>
    <xf numFmtId="164" fontId="0" fillId="6" borderId="1" xfId="0" applyNumberFormat="1" applyFill="1" applyBorder="1"/>
    <xf numFmtId="164" fontId="0" fillId="5" borderId="1" xfId="0" applyNumberFormat="1" applyFill="1" applyBorder="1"/>
    <xf numFmtId="49" fontId="0" fillId="3" borderId="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164" fontId="2" fillId="6" borderId="1" xfId="0" applyNumberFormat="1" applyFont="1" applyFill="1" applyBorder="1"/>
    <xf numFmtId="164" fontId="2" fillId="5" borderId="1" xfId="0" applyNumberFormat="1" applyFont="1" applyFill="1" applyBorder="1"/>
    <xf numFmtId="0" fontId="2" fillId="0" borderId="0" xfId="0" applyFont="1"/>
    <xf numFmtId="0" fontId="4" fillId="7" borderId="0" xfId="0" applyFont="1" applyFill="1"/>
    <xf numFmtId="164" fontId="4" fillId="7" borderId="0" xfId="0" applyNumberFormat="1" applyFont="1" applyFill="1"/>
    <xf numFmtId="164" fontId="2" fillId="0" borderId="1" xfId="0" applyNumberFormat="1" applyFont="1" applyBorder="1"/>
    <xf numFmtId="164" fontId="0" fillId="0" borderId="1" xfId="0" applyNumberFormat="1" applyBorder="1"/>
    <xf numFmtId="9" fontId="4" fillId="7" borderId="0" xfId="0" applyNumberFormat="1" applyFont="1" applyFill="1"/>
    <xf numFmtId="9" fontId="2" fillId="0" borderId="0" xfId="0" applyNumberFormat="1" applyFont="1"/>
    <xf numFmtId="9" fontId="0" fillId="0" borderId="0" xfId="0" applyNumberFormat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5" fillId="7" borderId="0" xfId="0" applyFont="1" applyFill="1"/>
    <xf numFmtId="9" fontId="2" fillId="0" borderId="1" xfId="0" applyNumberFormat="1" applyFont="1" applyFill="1" applyBorder="1"/>
    <xf numFmtId="0" fontId="2" fillId="8" borderId="1" xfId="0" applyFont="1" applyFill="1" applyBorder="1"/>
    <xf numFmtId="1" fontId="0" fillId="8" borderId="1" xfId="0" applyNumberFormat="1" applyFill="1" applyBorder="1"/>
    <xf numFmtId="1" fontId="0" fillId="0" borderId="1" xfId="0" applyNumberFormat="1" applyFill="1" applyBorder="1"/>
    <xf numFmtId="49" fontId="0" fillId="3" borderId="2" xfId="0" applyNumberFormat="1" applyFill="1" applyBorder="1" applyProtection="1">
      <protection locked="0"/>
    </xf>
    <xf numFmtId="1" fontId="0" fillId="0" borderId="2" xfId="0" applyNumberFormat="1" applyFill="1" applyBorder="1"/>
    <xf numFmtId="0" fontId="0" fillId="4" borderId="2" xfId="0" applyFill="1" applyBorder="1"/>
    <xf numFmtId="1" fontId="0" fillId="8" borderId="2" xfId="0" applyNumberFormat="1" applyFill="1" applyBorder="1"/>
    <xf numFmtId="0" fontId="4" fillId="7" borderId="0" xfId="0" applyFont="1" applyFill="1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workbookViewId="0">
      <pane xSplit="1" ySplit="4" topLeftCell="V20" activePane="bottomRight" state="frozen"/>
      <selection pane="topRight" activeCell="B1" sqref="B1"/>
      <selection pane="bottomLeft" activeCell="A5" sqref="A5"/>
      <selection pane="bottomRight" activeCell="AC35" sqref="AC35"/>
    </sheetView>
  </sheetViews>
  <sheetFormatPr defaultRowHeight="15" x14ac:dyDescent="0.25"/>
  <cols>
    <col min="1" max="1" width="11.42578125" bestFit="1" customWidth="1"/>
    <col min="2" max="2" width="22.140625" style="24" customWidth="1"/>
    <col min="3" max="3" width="22.28515625" style="2" bestFit="1" customWidth="1"/>
    <col min="4" max="4" width="22.85546875" style="2" bestFit="1" customWidth="1"/>
    <col min="5" max="5" width="12.5703125" style="2" bestFit="1" customWidth="1"/>
    <col min="6" max="6" width="12.5703125" style="1" customWidth="1"/>
    <col min="7" max="7" width="12.85546875" style="4" customWidth="1"/>
    <col min="8" max="8" width="20.5703125" style="3" customWidth="1"/>
    <col min="9" max="9" width="12.42578125" style="21" bestFit="1" customWidth="1"/>
    <col min="18" max="18" width="11.28515625" customWidth="1"/>
    <col min="21" max="21" width="23.42578125" bestFit="1" customWidth="1"/>
    <col min="25" max="25" width="24.140625" bestFit="1" customWidth="1"/>
  </cols>
  <sheetData>
    <row r="1" spans="1:32" s="35" customFormat="1" ht="30.75" customHeight="1" x14ac:dyDescent="0.25">
      <c r="A1" s="34" t="s">
        <v>56</v>
      </c>
    </row>
    <row r="2" spans="1:32" s="15" customFormat="1" x14ac:dyDescent="0.25">
      <c r="F2" s="16"/>
      <c r="I2" s="19"/>
    </row>
    <row r="3" spans="1:32" s="15" customFormat="1" x14ac:dyDescent="0.25">
      <c r="B3" s="25" t="s">
        <v>57</v>
      </c>
      <c r="F3" s="16"/>
      <c r="I3" s="19"/>
      <c r="J3" s="25" t="s">
        <v>58</v>
      </c>
      <c r="R3" s="15" t="s">
        <v>63</v>
      </c>
      <c r="V3" s="15" t="s">
        <v>60</v>
      </c>
      <c r="W3" s="15" t="s">
        <v>64</v>
      </c>
      <c r="AA3" s="15" t="s">
        <v>61</v>
      </c>
      <c r="AB3" s="15" t="s">
        <v>65</v>
      </c>
      <c r="AF3" s="15" t="s">
        <v>62</v>
      </c>
    </row>
    <row r="4" spans="1:32" s="14" customFormat="1" x14ac:dyDescent="0.25">
      <c r="A4" s="5" t="s">
        <v>0</v>
      </c>
      <c r="B4" s="22" t="s">
        <v>48</v>
      </c>
      <c r="C4" s="11" t="s">
        <v>49</v>
      </c>
      <c r="D4" s="11" t="s">
        <v>50</v>
      </c>
      <c r="E4" s="11" t="s">
        <v>51</v>
      </c>
      <c r="F4" s="17" t="s">
        <v>53</v>
      </c>
      <c r="G4" s="12" t="s">
        <v>52</v>
      </c>
      <c r="H4" s="13" t="s">
        <v>54</v>
      </c>
      <c r="I4" s="20" t="s">
        <v>55</v>
      </c>
      <c r="J4" s="22" t="s">
        <v>48</v>
      </c>
      <c r="K4" s="11" t="s">
        <v>49</v>
      </c>
      <c r="L4" s="11" t="s">
        <v>50</v>
      </c>
      <c r="M4" s="11" t="s">
        <v>51</v>
      </c>
      <c r="N4" s="17" t="s">
        <v>53</v>
      </c>
      <c r="O4" s="12" t="s">
        <v>52</v>
      </c>
      <c r="P4" s="13" t="s">
        <v>54</v>
      </c>
      <c r="Q4" s="20" t="s">
        <v>55</v>
      </c>
      <c r="R4" s="26" t="s">
        <v>66</v>
      </c>
      <c r="S4" s="11" t="s">
        <v>76</v>
      </c>
      <c r="T4" s="11" t="s">
        <v>77</v>
      </c>
      <c r="U4" s="11" t="s">
        <v>59</v>
      </c>
      <c r="V4" s="27" t="s">
        <v>67</v>
      </c>
      <c r="W4" s="22" t="s">
        <v>66</v>
      </c>
      <c r="X4" s="11" t="s">
        <v>76</v>
      </c>
      <c r="Y4" s="11" t="s">
        <v>77</v>
      </c>
      <c r="Z4" s="11" t="s">
        <v>59</v>
      </c>
      <c r="AA4" s="27" t="s">
        <v>67</v>
      </c>
      <c r="AB4" s="22" t="s">
        <v>66</v>
      </c>
      <c r="AC4" s="11" t="s">
        <v>76</v>
      </c>
      <c r="AD4" s="11" t="s">
        <v>77</v>
      </c>
      <c r="AE4" s="11" t="s">
        <v>59</v>
      </c>
      <c r="AF4" s="27" t="s">
        <v>67</v>
      </c>
    </row>
    <row r="5" spans="1:32" x14ac:dyDescent="0.25">
      <c r="A5" s="9" t="s">
        <v>21</v>
      </c>
      <c r="B5" s="23">
        <v>8</v>
      </c>
      <c r="C5" s="6">
        <v>16</v>
      </c>
      <c r="D5" s="6">
        <v>15</v>
      </c>
      <c r="E5" s="6">
        <v>31</v>
      </c>
      <c r="F5" s="18">
        <f>E5*40/45</f>
        <v>27.555555555555557</v>
      </c>
      <c r="G5" s="7">
        <v>1.55</v>
      </c>
      <c r="H5" s="8">
        <f>40/45*(E5+G5)</f>
        <v>28.93333333333333</v>
      </c>
      <c r="I5" s="21">
        <f>F5/40</f>
        <v>0.68888888888888888</v>
      </c>
      <c r="J5" s="23"/>
      <c r="K5" s="6" t="str">
        <f>IF(J5="","",J5*2)</f>
        <v/>
      </c>
      <c r="L5" s="6"/>
      <c r="M5" s="6" t="str">
        <f>IF(J5="","",K5+L5)</f>
        <v/>
      </c>
      <c r="N5" s="18" t="str">
        <f>IF(J5="","",M5*40/45)</f>
        <v/>
      </c>
      <c r="O5" s="7"/>
      <c r="P5" s="8" t="str">
        <f>IF(J5="","",40/45*(M5+O5))</f>
        <v/>
      </c>
      <c r="Q5" s="21" t="str">
        <f>IF(J5="","",N5/40)</f>
        <v/>
      </c>
      <c r="R5" s="29" t="s">
        <v>69</v>
      </c>
      <c r="S5" s="6">
        <v>15</v>
      </c>
      <c r="T5" s="6">
        <v>10</v>
      </c>
      <c r="U5" s="6">
        <f>IF(S5="","",S5+T5)</f>
        <v>25</v>
      </c>
      <c r="V5" s="28">
        <f t="shared" ref="V5:V50" si="0">IF(U5="","",2*U5+IF(P5="",H5,P5))</f>
        <v>78.933333333333337</v>
      </c>
      <c r="W5" s="29"/>
      <c r="X5" s="6"/>
      <c r="Y5" s="6"/>
      <c r="Z5" s="6" t="str">
        <f>IF(X5="","",X5+Y5)</f>
        <v/>
      </c>
      <c r="AA5" s="28" t="str">
        <f>IF(Z5="","",100*Z5/30)</f>
        <v/>
      </c>
      <c r="AB5" s="29"/>
      <c r="AC5" s="6"/>
      <c r="AD5" s="6"/>
      <c r="AE5" s="6"/>
      <c r="AF5" s="28"/>
    </row>
    <row r="6" spans="1:32" x14ac:dyDescent="0.25">
      <c r="A6" s="9" t="s">
        <v>40</v>
      </c>
      <c r="B6" s="23">
        <v>9</v>
      </c>
      <c r="C6" s="6">
        <v>18</v>
      </c>
      <c r="D6" s="6">
        <v>14.5</v>
      </c>
      <c r="E6" s="6">
        <v>32.5</v>
      </c>
      <c r="F6" s="18">
        <f t="shared" ref="F6:F50" si="1">E6*40/45</f>
        <v>28.888888888888889</v>
      </c>
      <c r="G6" s="7">
        <v>3.25</v>
      </c>
      <c r="H6" s="8">
        <f t="shared" ref="H6:H50" si="2">40/45*(E6+G6)</f>
        <v>31.777777777777775</v>
      </c>
      <c r="I6" s="21">
        <f t="shared" ref="I6:I50" si="3">F6/40</f>
        <v>0.72222222222222221</v>
      </c>
      <c r="J6" s="23"/>
      <c r="K6" s="6" t="str">
        <f t="shared" ref="K6:K50" si="4">IF(J6="","",J6*2)</f>
        <v/>
      </c>
      <c r="L6" s="6"/>
      <c r="M6" s="6" t="str">
        <f t="shared" ref="M6:M50" si="5">IF(J6="","",K6+L6)</f>
        <v/>
      </c>
      <c r="N6" s="18" t="str">
        <f t="shared" ref="N6:N50" si="6">IF(J6="","",M6*40/45)</f>
        <v/>
      </c>
      <c r="O6" s="7"/>
      <c r="P6" s="8" t="str">
        <f t="shared" ref="P6:P50" si="7">IF(J6="","",40/45*(M6+O6))</f>
        <v/>
      </c>
      <c r="Q6" s="21" t="str">
        <f t="shared" ref="Q6:Q50" si="8">IF(J6="","",N6/40)</f>
        <v/>
      </c>
      <c r="R6" s="29" t="s">
        <v>69</v>
      </c>
      <c r="S6" s="6">
        <v>14</v>
      </c>
      <c r="T6" s="6">
        <v>9</v>
      </c>
      <c r="U6" s="6">
        <f t="shared" ref="U6:U50" si="9">IF(S6="","",S6+T6)</f>
        <v>23</v>
      </c>
      <c r="V6" s="28">
        <f t="shared" si="0"/>
        <v>77.777777777777771</v>
      </c>
      <c r="W6" s="29"/>
      <c r="X6" s="6"/>
      <c r="Y6" s="6"/>
      <c r="Z6" s="6" t="str">
        <f t="shared" ref="Z6:Z9" si="10">IF(X6="","",X6+Y6)</f>
        <v/>
      </c>
      <c r="AA6" s="28" t="str">
        <f t="shared" ref="AA6:AA50" si="11">IF(Z6="","",100*Z6/30)</f>
        <v/>
      </c>
      <c r="AB6" s="29"/>
      <c r="AC6" s="6"/>
      <c r="AD6" s="6"/>
      <c r="AE6" s="6"/>
      <c r="AF6" s="28"/>
    </row>
    <row r="7" spans="1:32" x14ac:dyDescent="0.25">
      <c r="A7" s="9" t="s">
        <v>10</v>
      </c>
      <c r="B7" s="23">
        <v>4</v>
      </c>
      <c r="C7" s="6">
        <v>8</v>
      </c>
      <c r="D7" s="6">
        <v>6</v>
      </c>
      <c r="E7" s="6">
        <v>14</v>
      </c>
      <c r="F7" s="18">
        <f t="shared" si="1"/>
        <v>12.444444444444445</v>
      </c>
      <c r="G7" s="7">
        <v>0</v>
      </c>
      <c r="H7" s="8">
        <f t="shared" si="2"/>
        <v>12.444444444444443</v>
      </c>
      <c r="I7" s="21">
        <f t="shared" si="3"/>
        <v>0.31111111111111112</v>
      </c>
      <c r="J7" s="23"/>
      <c r="K7" s="6" t="str">
        <f t="shared" si="4"/>
        <v/>
      </c>
      <c r="L7" s="6"/>
      <c r="M7" s="6" t="str">
        <f t="shared" si="5"/>
        <v/>
      </c>
      <c r="N7" s="18" t="str">
        <f t="shared" si="6"/>
        <v/>
      </c>
      <c r="O7" s="7"/>
      <c r="P7" s="8" t="str">
        <f t="shared" si="7"/>
        <v/>
      </c>
      <c r="Q7" s="21" t="str">
        <f t="shared" si="8"/>
        <v/>
      </c>
      <c r="R7" s="29" t="s">
        <v>68</v>
      </c>
      <c r="S7" s="6">
        <v>3</v>
      </c>
      <c r="T7" s="6">
        <v>6</v>
      </c>
      <c r="U7" s="6">
        <f t="shared" si="9"/>
        <v>9</v>
      </c>
      <c r="V7" s="28">
        <f t="shared" si="0"/>
        <v>30.444444444444443</v>
      </c>
      <c r="W7" s="29" t="s">
        <v>71</v>
      </c>
      <c r="X7" s="6">
        <v>5</v>
      </c>
      <c r="Y7" s="6">
        <v>3</v>
      </c>
      <c r="Z7" s="6">
        <f t="shared" si="10"/>
        <v>8</v>
      </c>
      <c r="AA7" s="28">
        <f t="shared" si="11"/>
        <v>26.666666666666668</v>
      </c>
      <c r="AB7" s="29"/>
      <c r="AC7" s="6"/>
      <c r="AD7" s="6"/>
      <c r="AE7" s="6"/>
      <c r="AF7" s="28"/>
    </row>
    <row r="8" spans="1:32" x14ac:dyDescent="0.25">
      <c r="A8" s="9" t="s">
        <v>33</v>
      </c>
      <c r="B8" s="23"/>
      <c r="C8" s="6" t="s">
        <v>47</v>
      </c>
      <c r="D8" s="6"/>
      <c r="E8" s="6" t="s">
        <v>47</v>
      </c>
      <c r="F8" s="18"/>
      <c r="G8" s="7" t="s">
        <v>47</v>
      </c>
      <c r="H8" s="8"/>
      <c r="J8" s="23"/>
      <c r="K8" s="6" t="str">
        <f t="shared" si="4"/>
        <v/>
      </c>
      <c r="L8" s="6"/>
      <c r="M8" s="6" t="str">
        <f t="shared" si="5"/>
        <v/>
      </c>
      <c r="N8" s="18" t="str">
        <f t="shared" si="6"/>
        <v/>
      </c>
      <c r="O8" s="7"/>
      <c r="P8" s="8" t="str">
        <f t="shared" si="7"/>
        <v/>
      </c>
      <c r="Q8" s="21" t="str">
        <f t="shared" si="8"/>
        <v/>
      </c>
      <c r="R8" s="29" t="s">
        <v>75</v>
      </c>
      <c r="S8" s="6">
        <v>7</v>
      </c>
      <c r="T8" s="6">
        <v>10</v>
      </c>
      <c r="U8" s="6">
        <f t="shared" si="9"/>
        <v>17</v>
      </c>
      <c r="V8" s="28">
        <f t="shared" si="0"/>
        <v>34</v>
      </c>
      <c r="W8" s="29"/>
      <c r="X8" s="6"/>
      <c r="Y8" s="6"/>
      <c r="Z8" s="6" t="str">
        <f t="shared" si="10"/>
        <v/>
      </c>
      <c r="AA8" s="28" t="str">
        <f t="shared" si="11"/>
        <v/>
      </c>
      <c r="AB8" s="29"/>
      <c r="AC8" s="6"/>
      <c r="AD8" s="6"/>
      <c r="AE8" s="6"/>
      <c r="AF8" s="28"/>
    </row>
    <row r="9" spans="1:32" x14ac:dyDescent="0.25">
      <c r="A9" s="9" t="s">
        <v>31</v>
      </c>
      <c r="B9" s="23">
        <v>9</v>
      </c>
      <c r="C9" s="6">
        <v>18</v>
      </c>
      <c r="D9" s="6">
        <v>14.5</v>
      </c>
      <c r="E9" s="6">
        <v>32.5</v>
      </c>
      <c r="F9" s="18">
        <f t="shared" si="1"/>
        <v>28.888888888888889</v>
      </c>
      <c r="G9" s="7">
        <v>3.25</v>
      </c>
      <c r="H9" s="8">
        <f t="shared" si="2"/>
        <v>31.777777777777775</v>
      </c>
      <c r="I9" s="21">
        <f t="shared" si="3"/>
        <v>0.72222222222222221</v>
      </c>
      <c r="J9" s="23">
        <v>10</v>
      </c>
      <c r="K9" s="6">
        <f t="shared" si="4"/>
        <v>20</v>
      </c>
      <c r="L9" s="6">
        <v>13</v>
      </c>
      <c r="M9" s="6">
        <f t="shared" si="5"/>
        <v>33</v>
      </c>
      <c r="N9" s="18">
        <f t="shared" si="6"/>
        <v>29.333333333333332</v>
      </c>
      <c r="O9" s="7">
        <f>0.1*N9</f>
        <v>2.9333333333333336</v>
      </c>
      <c r="P9" s="8">
        <f t="shared" si="7"/>
        <v>31.940740740740743</v>
      </c>
      <c r="Q9" s="21">
        <f t="shared" si="8"/>
        <v>0.73333333333333328</v>
      </c>
      <c r="R9" s="29" t="s">
        <v>68</v>
      </c>
      <c r="S9" s="6">
        <v>13</v>
      </c>
      <c r="T9" s="6">
        <v>10</v>
      </c>
      <c r="U9" s="6">
        <f t="shared" si="9"/>
        <v>23</v>
      </c>
      <c r="V9" s="28">
        <f t="shared" si="0"/>
        <v>77.94074074074075</v>
      </c>
      <c r="W9" s="29" t="s">
        <v>69</v>
      </c>
      <c r="X9" s="6">
        <v>17</v>
      </c>
      <c r="Y9" s="6">
        <v>10</v>
      </c>
      <c r="Z9" s="6">
        <f t="shared" si="10"/>
        <v>27</v>
      </c>
      <c r="AA9" s="28">
        <f t="shared" si="11"/>
        <v>90</v>
      </c>
      <c r="AB9" s="29"/>
      <c r="AC9" s="6"/>
      <c r="AD9" s="6"/>
      <c r="AE9" s="6"/>
      <c r="AF9" s="28"/>
    </row>
    <row r="10" spans="1:32" x14ac:dyDescent="0.25">
      <c r="A10" s="9" t="s">
        <v>41</v>
      </c>
      <c r="B10" s="23"/>
      <c r="C10" s="6" t="s">
        <v>47</v>
      </c>
      <c r="D10" s="6"/>
      <c r="E10" s="6" t="s">
        <v>47</v>
      </c>
      <c r="F10" s="18"/>
      <c r="G10" s="7" t="s">
        <v>47</v>
      </c>
      <c r="H10" s="8"/>
      <c r="J10" s="23">
        <v>9</v>
      </c>
      <c r="K10" s="6">
        <f t="shared" si="4"/>
        <v>18</v>
      </c>
      <c r="L10" s="6">
        <v>14.5</v>
      </c>
      <c r="M10" s="6">
        <f t="shared" si="5"/>
        <v>32.5</v>
      </c>
      <c r="N10" s="18">
        <f t="shared" si="6"/>
        <v>28.888888888888889</v>
      </c>
      <c r="O10" s="7">
        <f>0.05*N10</f>
        <v>1.4444444444444446</v>
      </c>
      <c r="P10" s="8">
        <f t="shared" si="7"/>
        <v>30.172839506172835</v>
      </c>
      <c r="Q10" s="21">
        <f t="shared" si="8"/>
        <v>0.72222222222222221</v>
      </c>
      <c r="R10" s="29" t="s">
        <v>68</v>
      </c>
      <c r="S10" s="6">
        <v>5</v>
      </c>
      <c r="T10" s="6">
        <v>7</v>
      </c>
      <c r="U10" s="6">
        <f t="shared" si="9"/>
        <v>12</v>
      </c>
      <c r="V10" s="28">
        <f t="shared" si="0"/>
        <v>54.172839506172835</v>
      </c>
      <c r="W10" s="29"/>
      <c r="X10" s="6"/>
      <c r="Y10" s="6"/>
      <c r="Z10" s="6" t="str">
        <f t="shared" ref="Z10:Z50" si="12">IF(X10="","",X10+Y10)</f>
        <v/>
      </c>
      <c r="AA10" s="28" t="str">
        <f t="shared" si="11"/>
        <v/>
      </c>
      <c r="AB10" s="29"/>
      <c r="AC10" s="6"/>
      <c r="AD10" s="6"/>
      <c r="AE10" s="6"/>
      <c r="AF10" s="28"/>
    </row>
    <row r="11" spans="1:32" x14ac:dyDescent="0.25">
      <c r="A11" s="9" t="s">
        <v>42</v>
      </c>
      <c r="B11" s="23">
        <v>7</v>
      </c>
      <c r="C11" s="6">
        <v>14</v>
      </c>
      <c r="D11" s="6">
        <v>15</v>
      </c>
      <c r="E11" s="6">
        <v>29</v>
      </c>
      <c r="F11" s="18">
        <f t="shared" si="1"/>
        <v>25.777777777777779</v>
      </c>
      <c r="G11" s="7">
        <v>0</v>
      </c>
      <c r="H11" s="8">
        <f t="shared" si="2"/>
        <v>25.777777777777775</v>
      </c>
      <c r="I11" s="21">
        <f t="shared" si="3"/>
        <v>0.64444444444444449</v>
      </c>
      <c r="J11" s="23"/>
      <c r="K11" s="6" t="str">
        <f t="shared" si="4"/>
        <v/>
      </c>
      <c r="L11" s="6"/>
      <c r="M11" s="6" t="str">
        <f t="shared" si="5"/>
        <v/>
      </c>
      <c r="N11" s="18" t="str">
        <f t="shared" si="6"/>
        <v/>
      </c>
      <c r="O11" s="7"/>
      <c r="P11" s="8" t="str">
        <f t="shared" si="7"/>
        <v/>
      </c>
      <c r="Q11" s="21" t="str">
        <f t="shared" si="8"/>
        <v/>
      </c>
      <c r="R11" s="29" t="s">
        <v>68</v>
      </c>
      <c r="S11" s="6">
        <v>8</v>
      </c>
      <c r="T11" s="6">
        <v>8</v>
      </c>
      <c r="U11" s="6">
        <f t="shared" si="9"/>
        <v>16</v>
      </c>
      <c r="V11" s="28">
        <f t="shared" si="0"/>
        <v>57.777777777777771</v>
      </c>
      <c r="W11" s="29"/>
      <c r="X11" s="6"/>
      <c r="Y11" s="6"/>
      <c r="Z11" s="6" t="str">
        <f t="shared" si="12"/>
        <v/>
      </c>
      <c r="AA11" s="28" t="str">
        <f t="shared" si="11"/>
        <v/>
      </c>
      <c r="AB11" s="29"/>
      <c r="AC11" s="6"/>
      <c r="AD11" s="6"/>
      <c r="AE11" s="6"/>
      <c r="AF11" s="28"/>
    </row>
    <row r="12" spans="1:32" x14ac:dyDescent="0.25">
      <c r="A12" s="9" t="s">
        <v>12</v>
      </c>
      <c r="B12" s="23">
        <v>5</v>
      </c>
      <c r="C12" s="6">
        <v>10</v>
      </c>
      <c r="D12" s="6">
        <v>15</v>
      </c>
      <c r="E12" s="6">
        <v>25</v>
      </c>
      <c r="F12" s="18">
        <f t="shared" si="1"/>
        <v>22.222222222222221</v>
      </c>
      <c r="G12" s="7">
        <v>0</v>
      </c>
      <c r="H12" s="8">
        <f t="shared" si="2"/>
        <v>22.222222222222221</v>
      </c>
      <c r="I12" s="21">
        <f t="shared" si="3"/>
        <v>0.55555555555555558</v>
      </c>
      <c r="J12" s="23">
        <v>8</v>
      </c>
      <c r="K12" s="6">
        <f t="shared" si="4"/>
        <v>16</v>
      </c>
      <c r="L12" s="6">
        <v>15</v>
      </c>
      <c r="M12" s="6">
        <f t="shared" si="5"/>
        <v>31</v>
      </c>
      <c r="N12" s="18">
        <f t="shared" si="6"/>
        <v>27.555555555555557</v>
      </c>
      <c r="O12" s="7">
        <f>0.1*N12</f>
        <v>2.755555555555556</v>
      </c>
      <c r="P12" s="8">
        <f t="shared" si="7"/>
        <v>30.004938271604935</v>
      </c>
      <c r="Q12" s="21">
        <f t="shared" si="8"/>
        <v>0.68888888888888888</v>
      </c>
      <c r="R12" s="29" t="s">
        <v>68</v>
      </c>
      <c r="S12" s="6">
        <v>7</v>
      </c>
      <c r="T12" s="6">
        <v>9.5</v>
      </c>
      <c r="U12" s="6">
        <f t="shared" si="9"/>
        <v>16.5</v>
      </c>
      <c r="V12" s="28">
        <f t="shared" si="0"/>
        <v>63.004938271604935</v>
      </c>
      <c r="W12" s="29"/>
      <c r="X12" s="6"/>
      <c r="Y12" s="6"/>
      <c r="Z12" s="6" t="str">
        <f t="shared" si="12"/>
        <v/>
      </c>
      <c r="AA12" s="28" t="str">
        <f t="shared" si="11"/>
        <v/>
      </c>
      <c r="AB12" s="29"/>
      <c r="AC12" s="6"/>
      <c r="AD12" s="6"/>
      <c r="AE12" s="6"/>
      <c r="AF12" s="28"/>
    </row>
    <row r="13" spans="1:32" x14ac:dyDescent="0.25">
      <c r="A13" s="9" t="s">
        <v>13</v>
      </c>
      <c r="B13" s="23">
        <v>10</v>
      </c>
      <c r="C13" s="6">
        <v>20</v>
      </c>
      <c r="D13" s="6">
        <v>15</v>
      </c>
      <c r="E13" s="6">
        <v>35</v>
      </c>
      <c r="F13" s="18">
        <f t="shared" si="1"/>
        <v>31.111111111111111</v>
      </c>
      <c r="G13" s="7">
        <v>1.75</v>
      </c>
      <c r="H13" s="8">
        <f t="shared" si="2"/>
        <v>32.666666666666664</v>
      </c>
      <c r="I13" s="21">
        <f t="shared" si="3"/>
        <v>0.77777777777777779</v>
      </c>
      <c r="J13" s="23">
        <v>13</v>
      </c>
      <c r="K13" s="6">
        <f t="shared" si="4"/>
        <v>26</v>
      </c>
      <c r="L13" s="6">
        <v>15</v>
      </c>
      <c r="M13" s="6">
        <f t="shared" si="5"/>
        <v>41</v>
      </c>
      <c r="N13" s="18">
        <f t="shared" si="6"/>
        <v>36.444444444444443</v>
      </c>
      <c r="O13" s="7">
        <v>0</v>
      </c>
      <c r="P13" s="8">
        <f t="shared" si="7"/>
        <v>36.444444444444443</v>
      </c>
      <c r="Q13" s="21">
        <f t="shared" si="8"/>
        <v>0.91111111111111109</v>
      </c>
      <c r="R13" s="29" t="s">
        <v>68</v>
      </c>
      <c r="S13" s="6">
        <v>15</v>
      </c>
      <c r="T13" s="6">
        <v>10</v>
      </c>
      <c r="U13" s="6">
        <f t="shared" si="9"/>
        <v>25</v>
      </c>
      <c r="V13" s="28">
        <f t="shared" si="0"/>
        <v>86.444444444444443</v>
      </c>
      <c r="W13" s="29"/>
      <c r="X13" s="6"/>
      <c r="Y13" s="6"/>
      <c r="Z13" s="6" t="str">
        <f t="shared" si="12"/>
        <v/>
      </c>
      <c r="AA13" s="28" t="str">
        <f t="shared" si="11"/>
        <v/>
      </c>
      <c r="AB13" s="29"/>
      <c r="AC13" s="6"/>
      <c r="AD13" s="6"/>
      <c r="AE13" s="6"/>
      <c r="AF13" s="28"/>
    </row>
    <row r="14" spans="1:32" x14ac:dyDescent="0.25">
      <c r="A14" s="9" t="s">
        <v>25</v>
      </c>
      <c r="B14" s="23">
        <v>9</v>
      </c>
      <c r="C14" s="6">
        <v>18</v>
      </c>
      <c r="D14" s="6">
        <v>8</v>
      </c>
      <c r="E14" s="6">
        <v>26</v>
      </c>
      <c r="F14" s="18">
        <f t="shared" si="1"/>
        <v>23.111111111111111</v>
      </c>
      <c r="G14" s="7">
        <v>2.6</v>
      </c>
      <c r="H14" s="8">
        <f t="shared" si="2"/>
        <v>25.422222222222221</v>
      </c>
      <c r="I14" s="21">
        <f t="shared" si="3"/>
        <v>0.57777777777777772</v>
      </c>
      <c r="J14" s="23"/>
      <c r="K14" s="6" t="str">
        <f t="shared" si="4"/>
        <v/>
      </c>
      <c r="L14" s="6"/>
      <c r="M14" s="6" t="str">
        <f t="shared" si="5"/>
        <v/>
      </c>
      <c r="N14" s="18" t="str">
        <f t="shared" si="6"/>
        <v/>
      </c>
      <c r="O14" s="7"/>
      <c r="P14" s="8" t="str">
        <f t="shared" si="7"/>
        <v/>
      </c>
      <c r="Q14" s="21" t="str">
        <f t="shared" si="8"/>
        <v/>
      </c>
      <c r="R14" s="29" t="s">
        <v>69</v>
      </c>
      <c r="S14" s="6">
        <v>14</v>
      </c>
      <c r="T14" s="6">
        <v>8</v>
      </c>
      <c r="U14" s="6">
        <f t="shared" si="9"/>
        <v>22</v>
      </c>
      <c r="V14" s="28">
        <f t="shared" si="0"/>
        <v>69.422222222222217</v>
      </c>
      <c r="W14" s="29"/>
      <c r="X14" s="6"/>
      <c r="Y14" s="6"/>
      <c r="Z14" s="6" t="str">
        <f t="shared" si="12"/>
        <v/>
      </c>
      <c r="AA14" s="28" t="str">
        <f t="shared" si="11"/>
        <v/>
      </c>
      <c r="AB14" s="29"/>
      <c r="AC14" s="6"/>
      <c r="AD14" s="6"/>
      <c r="AE14" s="6"/>
      <c r="AF14" s="28"/>
    </row>
    <row r="15" spans="1:32" x14ac:dyDescent="0.25">
      <c r="A15" s="9" t="s">
        <v>2</v>
      </c>
      <c r="B15" s="23">
        <v>9</v>
      </c>
      <c r="C15" s="6">
        <v>18</v>
      </c>
      <c r="D15" s="6">
        <v>15</v>
      </c>
      <c r="E15" s="6">
        <v>33</v>
      </c>
      <c r="F15" s="18">
        <f t="shared" si="1"/>
        <v>29.333333333333332</v>
      </c>
      <c r="G15" s="7">
        <v>1.6500000000000001</v>
      </c>
      <c r="H15" s="8">
        <f t="shared" si="2"/>
        <v>30.799999999999997</v>
      </c>
      <c r="I15" s="21">
        <f t="shared" si="3"/>
        <v>0.73333333333333328</v>
      </c>
      <c r="J15" s="23"/>
      <c r="K15" s="6" t="str">
        <f t="shared" si="4"/>
        <v/>
      </c>
      <c r="L15" s="6"/>
      <c r="M15" s="6" t="str">
        <f t="shared" si="5"/>
        <v/>
      </c>
      <c r="N15" s="18" t="str">
        <f t="shared" si="6"/>
        <v/>
      </c>
      <c r="O15" s="7"/>
      <c r="P15" s="8" t="str">
        <f t="shared" si="7"/>
        <v/>
      </c>
      <c r="Q15" s="21" t="str">
        <f t="shared" si="8"/>
        <v/>
      </c>
      <c r="R15" s="29"/>
      <c r="S15" s="6"/>
      <c r="T15" s="6"/>
      <c r="U15" s="6" t="str">
        <f t="shared" si="9"/>
        <v/>
      </c>
      <c r="V15" s="28" t="str">
        <f t="shared" si="0"/>
        <v/>
      </c>
      <c r="W15" s="29"/>
      <c r="X15" s="6"/>
      <c r="Y15" s="6"/>
      <c r="Z15" s="6" t="str">
        <f t="shared" si="12"/>
        <v/>
      </c>
      <c r="AA15" s="28" t="str">
        <f t="shared" si="11"/>
        <v/>
      </c>
      <c r="AB15" s="29"/>
      <c r="AC15" s="6"/>
      <c r="AD15" s="6"/>
      <c r="AE15" s="6"/>
      <c r="AF15" s="28"/>
    </row>
    <row r="16" spans="1:32" x14ac:dyDescent="0.25">
      <c r="A16" s="9" t="s">
        <v>23</v>
      </c>
      <c r="B16" s="23">
        <v>11</v>
      </c>
      <c r="C16" s="6">
        <v>22</v>
      </c>
      <c r="D16" s="6">
        <v>15</v>
      </c>
      <c r="E16" s="6">
        <v>37</v>
      </c>
      <c r="F16" s="18">
        <f t="shared" si="1"/>
        <v>32.888888888888886</v>
      </c>
      <c r="G16" s="7">
        <v>1.85</v>
      </c>
      <c r="H16" s="8">
        <f t="shared" si="2"/>
        <v>34.533333333333331</v>
      </c>
      <c r="I16" s="21">
        <f t="shared" si="3"/>
        <v>0.82222222222222219</v>
      </c>
      <c r="J16" s="23"/>
      <c r="K16" s="6" t="str">
        <f t="shared" si="4"/>
        <v/>
      </c>
      <c r="L16" s="6"/>
      <c r="M16" s="6" t="str">
        <f t="shared" si="5"/>
        <v/>
      </c>
      <c r="N16" s="18" t="str">
        <f t="shared" si="6"/>
        <v/>
      </c>
      <c r="O16" s="7"/>
      <c r="P16" s="8" t="str">
        <f t="shared" si="7"/>
        <v/>
      </c>
      <c r="Q16" s="21" t="str">
        <f t="shared" si="8"/>
        <v/>
      </c>
      <c r="R16" s="29" t="s">
        <v>68</v>
      </c>
      <c r="S16" s="6">
        <v>14</v>
      </c>
      <c r="T16" s="6">
        <v>10</v>
      </c>
      <c r="U16" s="6">
        <f t="shared" si="9"/>
        <v>24</v>
      </c>
      <c r="V16" s="28">
        <f t="shared" si="0"/>
        <v>82.533333333333331</v>
      </c>
      <c r="W16" s="29"/>
      <c r="X16" s="6"/>
      <c r="Y16" s="6"/>
      <c r="Z16" s="6" t="str">
        <f t="shared" si="12"/>
        <v/>
      </c>
      <c r="AA16" s="28" t="str">
        <f t="shared" si="11"/>
        <v/>
      </c>
      <c r="AB16" s="29"/>
      <c r="AC16" s="6"/>
      <c r="AD16" s="6"/>
      <c r="AE16" s="6"/>
      <c r="AF16" s="28"/>
    </row>
    <row r="17" spans="1:32" x14ac:dyDescent="0.25">
      <c r="A17" s="9" t="s">
        <v>11</v>
      </c>
      <c r="B17" s="23">
        <v>10</v>
      </c>
      <c r="C17" s="6">
        <v>20</v>
      </c>
      <c r="D17" s="6">
        <v>15</v>
      </c>
      <c r="E17" s="6">
        <v>35</v>
      </c>
      <c r="F17" s="18">
        <f t="shared" si="1"/>
        <v>31.111111111111111</v>
      </c>
      <c r="G17" s="7">
        <v>1.75</v>
      </c>
      <c r="H17" s="8">
        <f t="shared" si="2"/>
        <v>32.666666666666664</v>
      </c>
      <c r="I17" s="21">
        <f t="shared" si="3"/>
        <v>0.77777777777777779</v>
      </c>
      <c r="J17" s="23"/>
      <c r="K17" s="6" t="str">
        <f t="shared" si="4"/>
        <v/>
      </c>
      <c r="L17" s="6"/>
      <c r="M17" s="6" t="str">
        <f t="shared" si="5"/>
        <v/>
      </c>
      <c r="N17" s="18" t="str">
        <f t="shared" si="6"/>
        <v/>
      </c>
      <c r="O17" s="7"/>
      <c r="P17" s="8" t="str">
        <f t="shared" si="7"/>
        <v/>
      </c>
      <c r="Q17" s="21" t="str">
        <f t="shared" si="8"/>
        <v/>
      </c>
      <c r="R17" s="29" t="s">
        <v>68</v>
      </c>
      <c r="S17" s="6">
        <v>15</v>
      </c>
      <c r="T17" s="6">
        <v>10</v>
      </c>
      <c r="U17" s="6">
        <f t="shared" si="9"/>
        <v>25</v>
      </c>
      <c r="V17" s="28">
        <f t="shared" si="0"/>
        <v>82.666666666666657</v>
      </c>
      <c r="W17" s="29"/>
      <c r="X17" s="6"/>
      <c r="Y17" s="6"/>
      <c r="Z17" s="6" t="str">
        <f t="shared" si="12"/>
        <v/>
      </c>
      <c r="AA17" s="28" t="str">
        <f t="shared" si="11"/>
        <v/>
      </c>
      <c r="AB17" s="29"/>
      <c r="AC17" s="6"/>
      <c r="AD17" s="6"/>
      <c r="AE17" s="6"/>
      <c r="AF17" s="28"/>
    </row>
    <row r="18" spans="1:32" x14ac:dyDescent="0.25">
      <c r="A18" s="9" t="s">
        <v>37</v>
      </c>
      <c r="B18" s="23">
        <v>11</v>
      </c>
      <c r="C18" s="6">
        <v>22</v>
      </c>
      <c r="D18" s="6">
        <v>14.5</v>
      </c>
      <c r="E18" s="6">
        <v>36.5</v>
      </c>
      <c r="F18" s="18">
        <f t="shared" si="1"/>
        <v>32.444444444444443</v>
      </c>
      <c r="G18" s="7">
        <v>1.8250000000000002</v>
      </c>
      <c r="H18" s="8">
        <f t="shared" si="2"/>
        <v>34.06666666666667</v>
      </c>
      <c r="I18" s="21">
        <f t="shared" si="3"/>
        <v>0.81111111111111112</v>
      </c>
      <c r="J18" s="23"/>
      <c r="K18" s="6" t="str">
        <f t="shared" si="4"/>
        <v/>
      </c>
      <c r="L18" s="6"/>
      <c r="M18" s="6" t="str">
        <f t="shared" si="5"/>
        <v/>
      </c>
      <c r="N18" s="18" t="str">
        <f t="shared" si="6"/>
        <v/>
      </c>
      <c r="O18" s="7"/>
      <c r="P18" s="8" t="str">
        <f t="shared" si="7"/>
        <v/>
      </c>
      <c r="Q18" s="21" t="str">
        <f t="shared" si="8"/>
        <v/>
      </c>
      <c r="R18" s="29" t="s">
        <v>68</v>
      </c>
      <c r="S18" s="6">
        <v>14</v>
      </c>
      <c r="T18" s="6">
        <v>10</v>
      </c>
      <c r="U18" s="6">
        <f t="shared" si="9"/>
        <v>24</v>
      </c>
      <c r="V18" s="28">
        <f t="shared" si="0"/>
        <v>82.066666666666663</v>
      </c>
      <c r="W18" s="29"/>
      <c r="X18" s="6"/>
      <c r="Y18" s="6"/>
      <c r="Z18" s="6" t="str">
        <f t="shared" si="12"/>
        <v/>
      </c>
      <c r="AA18" s="28" t="str">
        <f t="shared" si="11"/>
        <v/>
      </c>
      <c r="AB18" s="29"/>
      <c r="AC18" s="6"/>
      <c r="AD18" s="6"/>
      <c r="AE18" s="6"/>
      <c r="AF18" s="28"/>
    </row>
    <row r="19" spans="1:32" x14ac:dyDescent="0.25">
      <c r="A19" s="9" t="s">
        <v>19</v>
      </c>
      <c r="B19" s="23">
        <v>1</v>
      </c>
      <c r="C19" s="6">
        <v>2</v>
      </c>
      <c r="D19" s="6">
        <v>1</v>
      </c>
      <c r="E19" s="6">
        <v>3</v>
      </c>
      <c r="F19" s="18">
        <f t="shared" si="1"/>
        <v>2.6666666666666665</v>
      </c>
      <c r="G19" s="7">
        <v>0</v>
      </c>
      <c r="H19" s="8">
        <f t="shared" si="2"/>
        <v>2.6666666666666665</v>
      </c>
      <c r="I19" s="21">
        <f t="shared" si="3"/>
        <v>6.6666666666666666E-2</v>
      </c>
      <c r="J19" s="23"/>
      <c r="K19" s="6" t="str">
        <f t="shared" si="4"/>
        <v/>
      </c>
      <c r="L19" s="6"/>
      <c r="M19" s="6" t="str">
        <f t="shared" si="5"/>
        <v/>
      </c>
      <c r="N19" s="18" t="str">
        <f t="shared" si="6"/>
        <v/>
      </c>
      <c r="O19" s="7"/>
      <c r="P19" s="8" t="str">
        <f t="shared" si="7"/>
        <v/>
      </c>
      <c r="Q19" s="21" t="str">
        <f t="shared" si="8"/>
        <v/>
      </c>
      <c r="R19" s="29"/>
      <c r="S19" s="6"/>
      <c r="T19" s="6"/>
      <c r="U19" s="6" t="str">
        <f t="shared" si="9"/>
        <v/>
      </c>
      <c r="V19" s="28" t="str">
        <f t="shared" si="0"/>
        <v/>
      </c>
      <c r="W19" s="29"/>
      <c r="X19" s="6"/>
      <c r="Y19" s="6"/>
      <c r="Z19" s="6" t="str">
        <f t="shared" si="12"/>
        <v/>
      </c>
      <c r="AA19" s="28" t="str">
        <f t="shared" si="11"/>
        <v/>
      </c>
      <c r="AB19" s="29"/>
      <c r="AC19" s="6"/>
      <c r="AD19" s="6"/>
      <c r="AE19" s="6"/>
      <c r="AF19" s="28"/>
    </row>
    <row r="20" spans="1:32" x14ac:dyDescent="0.25">
      <c r="A20" s="9" t="s">
        <v>38</v>
      </c>
      <c r="B20" s="23">
        <v>9</v>
      </c>
      <c r="C20" s="6">
        <v>18</v>
      </c>
      <c r="D20" s="6">
        <v>11.5</v>
      </c>
      <c r="E20" s="6">
        <v>29.5</v>
      </c>
      <c r="F20" s="18">
        <f t="shared" si="1"/>
        <v>26.222222222222221</v>
      </c>
      <c r="G20" s="7">
        <v>1.4750000000000001</v>
      </c>
      <c r="H20" s="8">
        <f t="shared" si="2"/>
        <v>27.533333333333331</v>
      </c>
      <c r="I20" s="21">
        <f t="shared" si="3"/>
        <v>0.65555555555555556</v>
      </c>
      <c r="J20" s="23"/>
      <c r="K20" s="6" t="str">
        <f t="shared" si="4"/>
        <v/>
      </c>
      <c r="L20" s="6"/>
      <c r="M20" s="6" t="str">
        <f t="shared" si="5"/>
        <v/>
      </c>
      <c r="N20" s="18" t="str">
        <f t="shared" si="6"/>
        <v/>
      </c>
      <c r="O20" s="7"/>
      <c r="P20" s="8" t="str">
        <f t="shared" si="7"/>
        <v/>
      </c>
      <c r="Q20" s="21" t="str">
        <f t="shared" si="8"/>
        <v/>
      </c>
      <c r="R20" s="29" t="s">
        <v>68</v>
      </c>
      <c r="S20" s="6">
        <v>9</v>
      </c>
      <c r="T20" s="6">
        <v>3</v>
      </c>
      <c r="U20" s="6">
        <f t="shared" si="9"/>
        <v>12</v>
      </c>
      <c r="V20" s="28">
        <f t="shared" si="0"/>
        <v>51.533333333333331</v>
      </c>
      <c r="W20" s="29"/>
      <c r="X20" s="6"/>
      <c r="Y20" s="6"/>
      <c r="Z20" s="6" t="str">
        <f t="shared" si="12"/>
        <v/>
      </c>
      <c r="AA20" s="28" t="str">
        <f t="shared" si="11"/>
        <v/>
      </c>
      <c r="AB20" s="29"/>
      <c r="AC20" s="6"/>
      <c r="AD20" s="6"/>
      <c r="AE20" s="6"/>
      <c r="AF20" s="28"/>
    </row>
    <row r="21" spans="1:32" x14ac:dyDescent="0.25">
      <c r="A21" s="9" t="s">
        <v>8</v>
      </c>
      <c r="B21" s="23">
        <v>8</v>
      </c>
      <c r="C21" s="6">
        <v>16</v>
      </c>
      <c r="D21" s="6">
        <v>15</v>
      </c>
      <c r="E21" s="6">
        <v>31</v>
      </c>
      <c r="F21" s="18">
        <f t="shared" si="1"/>
        <v>27.555555555555557</v>
      </c>
      <c r="G21" s="7">
        <v>1.55</v>
      </c>
      <c r="H21" s="8">
        <f t="shared" si="2"/>
        <v>28.93333333333333</v>
      </c>
      <c r="I21" s="21">
        <f t="shared" si="3"/>
        <v>0.68888888888888888</v>
      </c>
      <c r="J21" s="23"/>
      <c r="K21" s="6" t="str">
        <f t="shared" si="4"/>
        <v/>
      </c>
      <c r="L21" s="6"/>
      <c r="M21" s="6" t="str">
        <f t="shared" si="5"/>
        <v/>
      </c>
      <c r="N21" s="18" t="str">
        <f t="shared" si="6"/>
        <v/>
      </c>
      <c r="O21" s="7"/>
      <c r="P21" s="8" t="str">
        <f t="shared" si="7"/>
        <v/>
      </c>
      <c r="Q21" s="21" t="str">
        <f t="shared" si="8"/>
        <v/>
      </c>
      <c r="R21" s="29" t="s">
        <v>68</v>
      </c>
      <c r="S21" s="6">
        <v>16</v>
      </c>
      <c r="T21" s="6">
        <v>9.5</v>
      </c>
      <c r="U21" s="6">
        <f t="shared" si="9"/>
        <v>25.5</v>
      </c>
      <c r="V21" s="28">
        <f t="shared" si="0"/>
        <v>79.933333333333337</v>
      </c>
      <c r="W21" s="29"/>
      <c r="X21" s="6"/>
      <c r="Y21" s="6"/>
      <c r="Z21" s="6" t="str">
        <f t="shared" si="12"/>
        <v/>
      </c>
      <c r="AA21" s="28" t="str">
        <f t="shared" si="11"/>
        <v/>
      </c>
      <c r="AB21" s="29"/>
      <c r="AC21" s="6"/>
      <c r="AD21" s="6"/>
      <c r="AE21" s="6"/>
      <c r="AF21" s="28"/>
    </row>
    <row r="22" spans="1:32" x14ac:dyDescent="0.25">
      <c r="A22" s="9" t="s">
        <v>45</v>
      </c>
      <c r="B22" s="23">
        <v>4</v>
      </c>
      <c r="C22" s="6">
        <v>8</v>
      </c>
      <c r="D22" s="6">
        <v>15</v>
      </c>
      <c r="E22" s="6">
        <v>23</v>
      </c>
      <c r="F22" s="18">
        <f t="shared" si="1"/>
        <v>20.444444444444443</v>
      </c>
      <c r="G22" s="7">
        <v>1.05</v>
      </c>
      <c r="H22" s="8">
        <f t="shared" si="2"/>
        <v>21.377777777777776</v>
      </c>
      <c r="I22" s="21">
        <f t="shared" si="3"/>
        <v>0.51111111111111107</v>
      </c>
      <c r="J22" s="23">
        <v>8</v>
      </c>
      <c r="K22" s="6">
        <f t="shared" si="4"/>
        <v>16</v>
      </c>
      <c r="L22" s="6">
        <v>15</v>
      </c>
      <c r="M22" s="6">
        <f t="shared" si="5"/>
        <v>31</v>
      </c>
      <c r="N22" s="18">
        <f t="shared" si="6"/>
        <v>27.555555555555557</v>
      </c>
      <c r="O22" s="7">
        <f>0.05*N22</f>
        <v>1.377777777777778</v>
      </c>
      <c r="P22" s="8">
        <f t="shared" si="7"/>
        <v>28.780246913580246</v>
      </c>
      <c r="Q22" s="21">
        <f t="shared" si="8"/>
        <v>0.68888888888888888</v>
      </c>
      <c r="R22" s="29" t="s">
        <v>70</v>
      </c>
      <c r="S22" s="6">
        <v>3</v>
      </c>
      <c r="T22" s="6">
        <v>7</v>
      </c>
      <c r="U22" s="6">
        <f t="shared" si="9"/>
        <v>10</v>
      </c>
      <c r="V22" s="28">
        <f t="shared" si="0"/>
        <v>48.780246913580243</v>
      </c>
      <c r="W22" s="29"/>
      <c r="X22" s="6"/>
      <c r="Y22" s="6"/>
      <c r="Z22" s="6" t="str">
        <f t="shared" si="12"/>
        <v/>
      </c>
      <c r="AA22" s="28" t="str">
        <f t="shared" si="11"/>
        <v/>
      </c>
      <c r="AB22" s="29"/>
      <c r="AC22" s="6"/>
      <c r="AD22" s="6"/>
      <c r="AE22" s="6"/>
      <c r="AF22" s="28"/>
    </row>
    <row r="23" spans="1:32" x14ac:dyDescent="0.25">
      <c r="A23" s="9" t="s">
        <v>4</v>
      </c>
      <c r="B23" s="23">
        <v>8</v>
      </c>
      <c r="C23" s="6">
        <v>16</v>
      </c>
      <c r="D23" s="6">
        <v>14.5</v>
      </c>
      <c r="E23" s="6">
        <v>30.5</v>
      </c>
      <c r="F23" s="18">
        <f t="shared" si="1"/>
        <v>27.111111111111111</v>
      </c>
      <c r="G23" s="7">
        <v>1.5250000000000001</v>
      </c>
      <c r="H23" s="8">
        <f t="shared" si="2"/>
        <v>28.466666666666665</v>
      </c>
      <c r="I23" s="21">
        <f t="shared" si="3"/>
        <v>0.67777777777777781</v>
      </c>
      <c r="J23" s="23"/>
      <c r="K23" s="6" t="str">
        <f t="shared" si="4"/>
        <v/>
      </c>
      <c r="L23" s="6"/>
      <c r="M23" s="6" t="str">
        <f t="shared" si="5"/>
        <v/>
      </c>
      <c r="N23" s="18" t="str">
        <f t="shared" si="6"/>
        <v/>
      </c>
      <c r="O23" s="7"/>
      <c r="P23" s="8" t="str">
        <f t="shared" si="7"/>
        <v/>
      </c>
      <c r="Q23" s="21" t="str">
        <f t="shared" si="8"/>
        <v/>
      </c>
      <c r="R23" s="29" t="s">
        <v>69</v>
      </c>
      <c r="S23" s="6">
        <v>11</v>
      </c>
      <c r="T23" s="6">
        <v>10</v>
      </c>
      <c r="U23" s="6">
        <f t="shared" si="9"/>
        <v>21</v>
      </c>
      <c r="V23" s="28">
        <f t="shared" si="0"/>
        <v>70.466666666666669</v>
      </c>
      <c r="W23" s="29" t="s">
        <v>71</v>
      </c>
      <c r="X23" s="6">
        <v>10</v>
      </c>
      <c r="Y23" s="6">
        <v>10</v>
      </c>
      <c r="Z23" s="6">
        <f t="shared" si="12"/>
        <v>20</v>
      </c>
      <c r="AA23" s="28">
        <f t="shared" si="11"/>
        <v>66.666666666666671</v>
      </c>
      <c r="AB23" s="29"/>
      <c r="AC23" s="6"/>
      <c r="AD23" s="6"/>
      <c r="AE23" s="6"/>
      <c r="AF23" s="28"/>
    </row>
    <row r="24" spans="1:32" x14ac:dyDescent="0.25">
      <c r="A24" s="9" t="s">
        <v>27</v>
      </c>
      <c r="B24" s="23">
        <v>4</v>
      </c>
      <c r="C24" s="6">
        <v>8</v>
      </c>
      <c r="D24" s="6">
        <v>12</v>
      </c>
      <c r="E24" s="6">
        <v>20</v>
      </c>
      <c r="F24" s="18">
        <f t="shared" si="1"/>
        <v>17.777777777777779</v>
      </c>
      <c r="G24" s="7">
        <v>0</v>
      </c>
      <c r="H24" s="8">
        <f t="shared" si="2"/>
        <v>17.777777777777779</v>
      </c>
      <c r="I24" s="21">
        <f t="shared" si="3"/>
        <v>0.44444444444444448</v>
      </c>
      <c r="J24" s="23">
        <v>8</v>
      </c>
      <c r="K24" s="6">
        <f t="shared" si="4"/>
        <v>16</v>
      </c>
      <c r="L24" s="6">
        <v>10</v>
      </c>
      <c r="M24" s="6">
        <f t="shared" si="5"/>
        <v>26</v>
      </c>
      <c r="N24" s="18">
        <f t="shared" si="6"/>
        <v>23.111111111111111</v>
      </c>
      <c r="O24" s="7">
        <v>0</v>
      </c>
      <c r="P24" s="8">
        <f t="shared" si="7"/>
        <v>23.111111111111111</v>
      </c>
      <c r="Q24" s="21">
        <f t="shared" si="8"/>
        <v>0.57777777777777772</v>
      </c>
      <c r="R24" s="29" t="s">
        <v>68</v>
      </c>
      <c r="S24" s="6">
        <v>16</v>
      </c>
      <c r="T24" s="6">
        <v>8</v>
      </c>
      <c r="U24" s="6">
        <f t="shared" si="9"/>
        <v>24</v>
      </c>
      <c r="V24" s="28">
        <f t="shared" si="0"/>
        <v>71.111111111111114</v>
      </c>
      <c r="W24" s="29"/>
      <c r="X24" s="6"/>
      <c r="Y24" s="6"/>
      <c r="Z24" s="6" t="str">
        <f t="shared" si="12"/>
        <v/>
      </c>
      <c r="AA24" s="28" t="str">
        <f t="shared" si="11"/>
        <v/>
      </c>
      <c r="AB24" s="29"/>
      <c r="AC24" s="6"/>
      <c r="AD24" s="6"/>
      <c r="AE24" s="6"/>
      <c r="AF24" s="28"/>
    </row>
    <row r="25" spans="1:32" x14ac:dyDescent="0.25">
      <c r="A25" s="9" t="s">
        <v>20</v>
      </c>
      <c r="B25" s="23">
        <v>12</v>
      </c>
      <c r="C25" s="6">
        <v>24</v>
      </c>
      <c r="D25" s="6">
        <v>14.5</v>
      </c>
      <c r="E25" s="6">
        <v>38.5</v>
      </c>
      <c r="F25" s="18">
        <f t="shared" si="1"/>
        <v>34.222222222222221</v>
      </c>
      <c r="G25" s="7">
        <v>1.925</v>
      </c>
      <c r="H25" s="8">
        <f t="shared" si="2"/>
        <v>35.93333333333333</v>
      </c>
      <c r="I25" s="21">
        <f t="shared" si="3"/>
        <v>0.85555555555555551</v>
      </c>
      <c r="J25" s="23"/>
      <c r="K25" s="6" t="str">
        <f t="shared" si="4"/>
        <v/>
      </c>
      <c r="L25" s="6"/>
      <c r="M25" s="6" t="str">
        <f t="shared" si="5"/>
        <v/>
      </c>
      <c r="N25" s="18" t="str">
        <f t="shared" si="6"/>
        <v/>
      </c>
      <c r="O25" s="7"/>
      <c r="P25" s="8" t="str">
        <f t="shared" si="7"/>
        <v/>
      </c>
      <c r="Q25" s="21" t="str">
        <f t="shared" si="8"/>
        <v/>
      </c>
      <c r="R25" s="29" t="s">
        <v>68</v>
      </c>
      <c r="S25" s="6">
        <v>10</v>
      </c>
      <c r="T25" s="6">
        <v>10</v>
      </c>
      <c r="U25" s="6">
        <f t="shared" si="9"/>
        <v>20</v>
      </c>
      <c r="V25" s="28">
        <f t="shared" si="0"/>
        <v>75.933333333333337</v>
      </c>
      <c r="W25" s="29"/>
      <c r="X25" s="6"/>
      <c r="Y25" s="6"/>
      <c r="Z25" s="6" t="str">
        <f t="shared" si="12"/>
        <v/>
      </c>
      <c r="AA25" s="28" t="str">
        <f t="shared" si="11"/>
        <v/>
      </c>
      <c r="AB25" s="29"/>
      <c r="AC25" s="6"/>
      <c r="AD25" s="6"/>
      <c r="AE25" s="6"/>
      <c r="AF25" s="28"/>
    </row>
    <row r="26" spans="1:32" x14ac:dyDescent="0.25">
      <c r="A26" s="9" t="s">
        <v>32</v>
      </c>
      <c r="B26" s="23">
        <v>5</v>
      </c>
      <c r="C26" s="6">
        <v>10</v>
      </c>
      <c r="D26" s="6">
        <v>8</v>
      </c>
      <c r="E26" s="6">
        <v>18</v>
      </c>
      <c r="F26" s="18">
        <f t="shared" si="1"/>
        <v>16</v>
      </c>
      <c r="G26" s="7">
        <v>0.9</v>
      </c>
      <c r="H26" s="8">
        <f t="shared" si="2"/>
        <v>16.799999999999997</v>
      </c>
      <c r="I26" s="21">
        <f t="shared" si="3"/>
        <v>0.4</v>
      </c>
      <c r="J26" s="23"/>
      <c r="K26" s="6" t="str">
        <f t="shared" si="4"/>
        <v/>
      </c>
      <c r="L26" s="6"/>
      <c r="M26" s="6" t="str">
        <f t="shared" si="5"/>
        <v/>
      </c>
      <c r="N26" s="18" t="str">
        <f t="shared" si="6"/>
        <v/>
      </c>
      <c r="O26" s="7"/>
      <c r="P26" s="8" t="str">
        <f t="shared" si="7"/>
        <v/>
      </c>
      <c r="Q26" s="21" t="str">
        <f t="shared" si="8"/>
        <v/>
      </c>
      <c r="R26" s="29" t="s">
        <v>69</v>
      </c>
      <c r="S26" s="6">
        <v>5</v>
      </c>
      <c r="T26" s="6">
        <v>2</v>
      </c>
      <c r="U26" s="6">
        <f t="shared" si="9"/>
        <v>7</v>
      </c>
      <c r="V26" s="28">
        <f t="shared" si="0"/>
        <v>30.799999999999997</v>
      </c>
      <c r="W26" s="29" t="s">
        <v>71</v>
      </c>
      <c r="X26" s="6">
        <v>5</v>
      </c>
      <c r="Y26" s="6">
        <v>4</v>
      </c>
      <c r="Z26" s="6">
        <f t="shared" si="12"/>
        <v>9</v>
      </c>
      <c r="AA26" s="28">
        <f t="shared" si="11"/>
        <v>30</v>
      </c>
      <c r="AB26" s="29"/>
      <c r="AC26" s="6"/>
      <c r="AD26" s="6"/>
      <c r="AE26" s="6"/>
      <c r="AF26" s="28"/>
    </row>
    <row r="27" spans="1:32" x14ac:dyDescent="0.25">
      <c r="A27" s="9" t="s">
        <v>9</v>
      </c>
      <c r="B27" s="23">
        <v>12</v>
      </c>
      <c r="C27" s="6">
        <v>24</v>
      </c>
      <c r="D27" s="6">
        <v>15</v>
      </c>
      <c r="E27" s="6">
        <v>39</v>
      </c>
      <c r="F27" s="18">
        <f t="shared" si="1"/>
        <v>34.666666666666664</v>
      </c>
      <c r="G27" s="7">
        <v>1.9500000000000002</v>
      </c>
      <c r="H27" s="8">
        <f t="shared" si="2"/>
        <v>36.4</v>
      </c>
      <c r="I27" s="21">
        <f t="shared" si="3"/>
        <v>0.86666666666666659</v>
      </c>
      <c r="J27" s="23"/>
      <c r="K27" s="6" t="str">
        <f t="shared" si="4"/>
        <v/>
      </c>
      <c r="L27" s="6"/>
      <c r="M27" s="6" t="str">
        <f t="shared" si="5"/>
        <v/>
      </c>
      <c r="N27" s="18" t="str">
        <f t="shared" si="6"/>
        <v/>
      </c>
      <c r="O27" s="7"/>
      <c r="P27" s="8" t="str">
        <f t="shared" si="7"/>
        <v/>
      </c>
      <c r="Q27" s="21" t="str">
        <f t="shared" si="8"/>
        <v/>
      </c>
      <c r="R27" s="29" t="s">
        <v>68</v>
      </c>
      <c r="S27" s="6">
        <v>15</v>
      </c>
      <c r="T27" s="6">
        <v>10</v>
      </c>
      <c r="U27" s="6">
        <f t="shared" si="9"/>
        <v>25</v>
      </c>
      <c r="V27" s="28">
        <f t="shared" si="0"/>
        <v>86.4</v>
      </c>
      <c r="W27" s="29"/>
      <c r="X27" s="6"/>
      <c r="Y27" s="6"/>
      <c r="Z27" s="6" t="str">
        <f t="shared" si="12"/>
        <v/>
      </c>
      <c r="AA27" s="28" t="str">
        <f t="shared" si="11"/>
        <v/>
      </c>
      <c r="AB27" s="29"/>
      <c r="AC27" s="6"/>
      <c r="AD27" s="6"/>
      <c r="AE27" s="6"/>
      <c r="AF27" s="28"/>
    </row>
    <row r="28" spans="1:32" x14ac:dyDescent="0.25">
      <c r="A28" s="9" t="s">
        <v>7</v>
      </c>
      <c r="B28" s="23">
        <v>5</v>
      </c>
      <c r="C28" s="6">
        <v>10</v>
      </c>
      <c r="D28" s="6">
        <v>15</v>
      </c>
      <c r="E28" s="6">
        <v>25</v>
      </c>
      <c r="F28" s="18">
        <f t="shared" si="1"/>
        <v>22.222222222222221</v>
      </c>
      <c r="G28" s="7">
        <v>0</v>
      </c>
      <c r="H28" s="8">
        <f t="shared" si="2"/>
        <v>22.222222222222221</v>
      </c>
      <c r="I28" s="21">
        <f t="shared" si="3"/>
        <v>0.55555555555555558</v>
      </c>
      <c r="J28" s="23"/>
      <c r="K28" s="6" t="str">
        <f t="shared" si="4"/>
        <v/>
      </c>
      <c r="L28" s="6"/>
      <c r="M28" s="6" t="str">
        <f t="shared" si="5"/>
        <v/>
      </c>
      <c r="N28" s="18" t="str">
        <f t="shared" si="6"/>
        <v/>
      </c>
      <c r="O28" s="7"/>
      <c r="P28" s="8" t="str">
        <f t="shared" si="7"/>
        <v/>
      </c>
      <c r="Q28" s="21" t="str">
        <f t="shared" si="8"/>
        <v/>
      </c>
      <c r="R28" s="29" t="s">
        <v>68</v>
      </c>
      <c r="S28" s="6">
        <v>7</v>
      </c>
      <c r="T28" s="6">
        <v>10</v>
      </c>
      <c r="U28" s="6">
        <f t="shared" si="9"/>
        <v>17</v>
      </c>
      <c r="V28" s="28">
        <f t="shared" si="0"/>
        <v>56.222222222222221</v>
      </c>
      <c r="W28" s="29"/>
      <c r="X28" s="6"/>
      <c r="Y28" s="6"/>
      <c r="Z28" s="6" t="str">
        <f t="shared" si="12"/>
        <v/>
      </c>
      <c r="AA28" s="28" t="str">
        <f t="shared" si="11"/>
        <v/>
      </c>
      <c r="AB28" s="29"/>
      <c r="AC28" s="6"/>
      <c r="AD28" s="6"/>
      <c r="AE28" s="6"/>
      <c r="AF28" s="28"/>
    </row>
    <row r="29" spans="1:32" x14ac:dyDescent="0.25">
      <c r="A29" s="9" t="s">
        <v>26</v>
      </c>
      <c r="B29" s="23">
        <v>4</v>
      </c>
      <c r="C29" s="6">
        <v>8</v>
      </c>
      <c r="D29" s="6">
        <v>0</v>
      </c>
      <c r="E29" s="6">
        <v>8</v>
      </c>
      <c r="F29" s="18">
        <f t="shared" si="1"/>
        <v>7.1111111111111107</v>
      </c>
      <c r="G29" s="7">
        <v>0.4</v>
      </c>
      <c r="H29" s="8">
        <f t="shared" si="2"/>
        <v>7.4666666666666668</v>
      </c>
      <c r="I29" s="21">
        <f t="shared" si="3"/>
        <v>0.17777777777777776</v>
      </c>
      <c r="J29" s="23">
        <v>8</v>
      </c>
      <c r="K29" s="6">
        <f t="shared" si="4"/>
        <v>16</v>
      </c>
      <c r="L29" s="6">
        <v>11</v>
      </c>
      <c r="M29" s="6">
        <f t="shared" si="5"/>
        <v>27</v>
      </c>
      <c r="N29" s="18">
        <f t="shared" si="6"/>
        <v>24</v>
      </c>
      <c r="O29" s="7">
        <v>0</v>
      </c>
      <c r="P29" s="8">
        <f t="shared" si="7"/>
        <v>24</v>
      </c>
      <c r="Q29" s="21">
        <f t="shared" si="8"/>
        <v>0.6</v>
      </c>
      <c r="R29" s="29" t="s">
        <v>69</v>
      </c>
      <c r="S29" s="6">
        <v>12</v>
      </c>
      <c r="T29" s="6">
        <v>8</v>
      </c>
      <c r="U29" s="6">
        <f t="shared" si="9"/>
        <v>20</v>
      </c>
      <c r="V29" s="28">
        <f t="shared" si="0"/>
        <v>64</v>
      </c>
      <c r="W29" s="29"/>
      <c r="X29" s="6"/>
      <c r="Y29" s="6"/>
      <c r="Z29" s="6" t="str">
        <f t="shared" si="12"/>
        <v/>
      </c>
      <c r="AA29" s="28" t="str">
        <f t="shared" si="11"/>
        <v/>
      </c>
      <c r="AB29" s="29"/>
      <c r="AC29" s="6"/>
      <c r="AD29" s="6"/>
      <c r="AE29" s="6"/>
      <c r="AF29" s="28"/>
    </row>
    <row r="30" spans="1:32" x14ac:dyDescent="0.25">
      <c r="A30" s="9" t="s">
        <v>43</v>
      </c>
      <c r="B30" s="23"/>
      <c r="C30" s="6" t="s">
        <v>47</v>
      </c>
      <c r="D30" s="6"/>
      <c r="E30" s="6" t="s">
        <v>47</v>
      </c>
      <c r="F30" s="18"/>
      <c r="G30" s="7" t="s">
        <v>47</v>
      </c>
      <c r="H30" s="8"/>
      <c r="J30" s="23"/>
      <c r="K30" s="6" t="str">
        <f t="shared" si="4"/>
        <v/>
      </c>
      <c r="L30" s="6"/>
      <c r="M30" s="6" t="str">
        <f t="shared" si="5"/>
        <v/>
      </c>
      <c r="N30" s="18" t="str">
        <f t="shared" si="6"/>
        <v/>
      </c>
      <c r="O30" s="7"/>
      <c r="P30" s="8" t="str">
        <f t="shared" si="7"/>
        <v/>
      </c>
      <c r="Q30" s="21" t="str">
        <f t="shared" si="8"/>
        <v/>
      </c>
      <c r="R30" s="29" t="s">
        <v>69</v>
      </c>
      <c r="S30" s="6">
        <v>8</v>
      </c>
      <c r="T30" s="6">
        <v>0</v>
      </c>
      <c r="U30" s="6">
        <f t="shared" si="9"/>
        <v>8</v>
      </c>
      <c r="V30" s="28">
        <f t="shared" si="0"/>
        <v>16</v>
      </c>
      <c r="W30" s="29"/>
      <c r="X30" s="6"/>
      <c r="Y30" s="6"/>
      <c r="Z30" s="6" t="str">
        <f t="shared" si="12"/>
        <v/>
      </c>
      <c r="AA30" s="28" t="str">
        <f t="shared" si="11"/>
        <v/>
      </c>
      <c r="AB30" s="29"/>
      <c r="AC30" s="6"/>
      <c r="AD30" s="6"/>
      <c r="AE30" s="6"/>
      <c r="AF30" s="28"/>
    </row>
    <row r="31" spans="1:32" x14ac:dyDescent="0.25">
      <c r="A31" s="9" t="s">
        <v>29</v>
      </c>
      <c r="B31" s="23">
        <v>6</v>
      </c>
      <c r="C31" s="6">
        <v>12</v>
      </c>
      <c r="D31" s="6">
        <v>6</v>
      </c>
      <c r="E31" s="6">
        <v>18</v>
      </c>
      <c r="F31" s="18">
        <f t="shared" si="1"/>
        <v>16</v>
      </c>
      <c r="G31" s="7">
        <v>0.9</v>
      </c>
      <c r="H31" s="8">
        <f t="shared" si="2"/>
        <v>16.799999999999997</v>
      </c>
      <c r="I31" s="21">
        <f t="shared" si="3"/>
        <v>0.4</v>
      </c>
      <c r="J31" s="23"/>
      <c r="K31" s="6" t="str">
        <f t="shared" si="4"/>
        <v/>
      </c>
      <c r="L31" s="6"/>
      <c r="M31" s="6" t="str">
        <f t="shared" si="5"/>
        <v/>
      </c>
      <c r="N31" s="18" t="str">
        <f t="shared" si="6"/>
        <v/>
      </c>
      <c r="O31" s="7"/>
      <c r="P31" s="8" t="str">
        <f t="shared" si="7"/>
        <v/>
      </c>
      <c r="Q31" s="21" t="str">
        <f t="shared" si="8"/>
        <v/>
      </c>
      <c r="R31" s="29" t="s">
        <v>73</v>
      </c>
      <c r="S31" s="6">
        <v>10</v>
      </c>
      <c r="T31" s="6">
        <v>4</v>
      </c>
      <c r="U31" s="6">
        <f t="shared" si="9"/>
        <v>14</v>
      </c>
      <c r="V31" s="28">
        <f t="shared" si="0"/>
        <v>44.8</v>
      </c>
      <c r="W31" s="29"/>
      <c r="X31" s="6"/>
      <c r="Y31" s="6"/>
      <c r="Z31" s="6" t="str">
        <f t="shared" si="12"/>
        <v/>
      </c>
      <c r="AA31" s="28" t="str">
        <f t="shared" si="11"/>
        <v/>
      </c>
      <c r="AB31" s="29"/>
      <c r="AC31" s="6"/>
      <c r="AD31" s="6"/>
      <c r="AE31" s="6"/>
      <c r="AF31" s="28"/>
    </row>
    <row r="32" spans="1:32" x14ac:dyDescent="0.25">
      <c r="A32" s="9" t="s">
        <v>30</v>
      </c>
      <c r="B32" s="23">
        <v>5</v>
      </c>
      <c r="C32" s="6">
        <v>10</v>
      </c>
      <c r="D32" s="6">
        <v>5</v>
      </c>
      <c r="E32" s="6">
        <v>15</v>
      </c>
      <c r="F32" s="18">
        <f t="shared" si="1"/>
        <v>13.333333333333334</v>
      </c>
      <c r="G32" s="7">
        <v>0</v>
      </c>
      <c r="H32" s="8">
        <f t="shared" si="2"/>
        <v>13.333333333333332</v>
      </c>
      <c r="I32" s="21">
        <f t="shared" si="3"/>
        <v>0.33333333333333337</v>
      </c>
      <c r="J32" s="23">
        <v>10</v>
      </c>
      <c r="K32" s="6">
        <f t="shared" si="4"/>
        <v>20</v>
      </c>
      <c r="L32" s="6">
        <v>15</v>
      </c>
      <c r="M32" s="6">
        <f t="shared" si="5"/>
        <v>35</v>
      </c>
      <c r="N32" s="18">
        <f t="shared" si="6"/>
        <v>31.111111111111111</v>
      </c>
      <c r="O32" s="7">
        <v>0</v>
      </c>
      <c r="P32" s="8">
        <f t="shared" si="7"/>
        <v>31.111111111111111</v>
      </c>
      <c r="Q32" s="21">
        <f t="shared" si="8"/>
        <v>0.77777777777777779</v>
      </c>
      <c r="R32" s="29" t="s">
        <v>68</v>
      </c>
      <c r="S32" s="6">
        <v>7</v>
      </c>
      <c r="T32" s="6">
        <v>8</v>
      </c>
      <c r="U32" s="6">
        <f t="shared" si="9"/>
        <v>15</v>
      </c>
      <c r="V32" s="28">
        <f t="shared" si="0"/>
        <v>61.111111111111114</v>
      </c>
      <c r="W32" s="29"/>
      <c r="X32" s="6"/>
      <c r="Y32" s="6"/>
      <c r="Z32" s="6" t="str">
        <f t="shared" si="12"/>
        <v/>
      </c>
      <c r="AA32" s="28" t="str">
        <f t="shared" si="11"/>
        <v/>
      </c>
      <c r="AB32" s="29"/>
      <c r="AC32" s="6"/>
      <c r="AD32" s="6"/>
      <c r="AE32" s="6"/>
      <c r="AF32" s="28"/>
    </row>
    <row r="33" spans="1:32" x14ac:dyDescent="0.25">
      <c r="A33" s="9" t="s">
        <v>16</v>
      </c>
      <c r="B33" s="23">
        <v>5</v>
      </c>
      <c r="C33" s="6">
        <v>10</v>
      </c>
      <c r="D33" s="6">
        <v>0</v>
      </c>
      <c r="E33" s="6">
        <v>10</v>
      </c>
      <c r="F33" s="18">
        <f t="shared" si="1"/>
        <v>8.8888888888888893</v>
      </c>
      <c r="G33" s="7">
        <v>0.5</v>
      </c>
      <c r="H33" s="8">
        <f t="shared" si="2"/>
        <v>9.3333333333333321</v>
      </c>
      <c r="I33" s="21">
        <f t="shared" si="3"/>
        <v>0.22222222222222224</v>
      </c>
      <c r="J33" s="23">
        <v>8</v>
      </c>
      <c r="K33" s="6">
        <f t="shared" si="4"/>
        <v>16</v>
      </c>
      <c r="L33" s="6">
        <v>4.5</v>
      </c>
      <c r="M33" s="6">
        <f t="shared" si="5"/>
        <v>20.5</v>
      </c>
      <c r="N33" s="18">
        <f t="shared" si="6"/>
        <v>18.222222222222221</v>
      </c>
      <c r="O33" s="7">
        <v>0</v>
      </c>
      <c r="P33" s="8">
        <f t="shared" si="7"/>
        <v>18.222222222222221</v>
      </c>
      <c r="Q33" s="21">
        <f t="shared" si="8"/>
        <v>0.45555555555555555</v>
      </c>
      <c r="R33" s="29" t="s">
        <v>68</v>
      </c>
      <c r="S33" s="6">
        <v>13</v>
      </c>
      <c r="T33" s="6">
        <v>8</v>
      </c>
      <c r="U33" s="6">
        <f t="shared" si="9"/>
        <v>21</v>
      </c>
      <c r="V33" s="28">
        <f t="shared" si="0"/>
        <v>60.222222222222221</v>
      </c>
      <c r="W33" s="29"/>
      <c r="X33" s="6"/>
      <c r="Y33" s="6"/>
      <c r="Z33" s="6" t="str">
        <f t="shared" si="12"/>
        <v/>
      </c>
      <c r="AA33" s="28" t="str">
        <f t="shared" si="11"/>
        <v/>
      </c>
      <c r="AB33" s="29"/>
      <c r="AC33" s="6"/>
      <c r="AD33" s="6"/>
      <c r="AE33" s="6"/>
      <c r="AF33" s="28"/>
    </row>
    <row r="34" spans="1:32" x14ac:dyDescent="0.25">
      <c r="A34" s="9" t="s">
        <v>22</v>
      </c>
      <c r="B34" s="23">
        <v>5</v>
      </c>
      <c r="C34" s="6">
        <v>10</v>
      </c>
      <c r="D34" s="6">
        <v>1</v>
      </c>
      <c r="E34" s="6">
        <v>10</v>
      </c>
      <c r="F34" s="18">
        <f t="shared" si="1"/>
        <v>8.8888888888888893</v>
      </c>
      <c r="G34" s="7">
        <v>0</v>
      </c>
      <c r="H34" s="8">
        <f t="shared" si="2"/>
        <v>8.8888888888888893</v>
      </c>
      <c r="I34" s="21">
        <f t="shared" si="3"/>
        <v>0.22222222222222224</v>
      </c>
      <c r="J34" s="23"/>
      <c r="K34" s="6" t="str">
        <f t="shared" si="4"/>
        <v/>
      </c>
      <c r="L34" s="6"/>
      <c r="M34" s="6" t="str">
        <f t="shared" si="5"/>
        <v/>
      </c>
      <c r="N34" s="18" t="str">
        <f t="shared" si="6"/>
        <v/>
      </c>
      <c r="O34" s="7"/>
      <c r="P34" s="8" t="str">
        <f t="shared" si="7"/>
        <v/>
      </c>
      <c r="Q34" s="21" t="str">
        <f t="shared" si="8"/>
        <v/>
      </c>
      <c r="R34" s="29" t="s">
        <v>68</v>
      </c>
      <c r="S34" s="6">
        <v>4</v>
      </c>
      <c r="T34" s="6">
        <v>8</v>
      </c>
      <c r="U34" s="6">
        <f t="shared" si="9"/>
        <v>12</v>
      </c>
      <c r="V34" s="28">
        <f t="shared" si="0"/>
        <v>32.888888888888886</v>
      </c>
      <c r="W34" s="29" t="s">
        <v>74</v>
      </c>
      <c r="X34" s="6">
        <v>5</v>
      </c>
      <c r="Y34" s="6">
        <v>8</v>
      </c>
      <c r="Z34" s="6">
        <f t="shared" si="12"/>
        <v>13</v>
      </c>
      <c r="AA34" s="28">
        <f t="shared" si="11"/>
        <v>43.333333333333336</v>
      </c>
      <c r="AB34" s="29" t="s">
        <v>78</v>
      </c>
      <c r="AC34" s="6">
        <v>10</v>
      </c>
      <c r="AD34" s="6">
        <v>10</v>
      </c>
      <c r="AE34" s="6">
        <v>20</v>
      </c>
      <c r="AF34" s="28">
        <v>66</v>
      </c>
    </row>
    <row r="35" spans="1:32" x14ac:dyDescent="0.25">
      <c r="A35" s="9" t="s">
        <v>14</v>
      </c>
      <c r="B35" s="23">
        <v>11</v>
      </c>
      <c r="C35" s="6">
        <v>22</v>
      </c>
      <c r="D35" s="6">
        <v>15</v>
      </c>
      <c r="E35" s="6">
        <v>37</v>
      </c>
      <c r="F35" s="18">
        <f t="shared" si="1"/>
        <v>32.888888888888886</v>
      </c>
      <c r="G35" s="7">
        <v>1.85</v>
      </c>
      <c r="H35" s="8">
        <f t="shared" si="2"/>
        <v>34.533333333333331</v>
      </c>
      <c r="I35" s="21">
        <f t="shared" si="3"/>
        <v>0.82222222222222219</v>
      </c>
      <c r="J35" s="23"/>
      <c r="K35" s="6" t="str">
        <f t="shared" si="4"/>
        <v/>
      </c>
      <c r="L35" s="6"/>
      <c r="M35" s="6" t="str">
        <f t="shared" si="5"/>
        <v/>
      </c>
      <c r="N35" s="18" t="str">
        <f t="shared" si="6"/>
        <v/>
      </c>
      <c r="O35" s="7"/>
      <c r="P35" s="8" t="str">
        <f t="shared" si="7"/>
        <v/>
      </c>
      <c r="Q35" s="21" t="str">
        <f t="shared" si="8"/>
        <v/>
      </c>
      <c r="R35" s="29" t="s">
        <v>71</v>
      </c>
      <c r="S35" s="6">
        <v>14</v>
      </c>
      <c r="T35" s="6">
        <v>8</v>
      </c>
      <c r="U35" s="6">
        <f t="shared" si="9"/>
        <v>22</v>
      </c>
      <c r="V35" s="28">
        <f t="shared" si="0"/>
        <v>78.533333333333331</v>
      </c>
      <c r="W35" s="29"/>
      <c r="X35" s="6"/>
      <c r="Y35" s="6"/>
      <c r="Z35" s="6" t="str">
        <f t="shared" si="12"/>
        <v/>
      </c>
      <c r="AA35" s="28" t="str">
        <f t="shared" si="11"/>
        <v/>
      </c>
      <c r="AB35" s="29"/>
      <c r="AC35" s="6"/>
      <c r="AD35" s="6"/>
      <c r="AE35" s="6"/>
      <c r="AF35" s="28"/>
    </row>
    <row r="36" spans="1:32" x14ac:dyDescent="0.25">
      <c r="A36" s="9" t="s">
        <v>28</v>
      </c>
      <c r="B36" s="23"/>
      <c r="C36" s="6" t="s">
        <v>47</v>
      </c>
      <c r="D36" s="6"/>
      <c r="E36" s="6" t="s">
        <v>47</v>
      </c>
      <c r="F36" s="18"/>
      <c r="G36" s="7" t="s">
        <v>47</v>
      </c>
      <c r="H36" s="8"/>
      <c r="J36" s="23"/>
      <c r="K36" s="6" t="str">
        <f t="shared" si="4"/>
        <v/>
      </c>
      <c r="L36" s="6"/>
      <c r="M36" s="6" t="str">
        <f t="shared" si="5"/>
        <v/>
      </c>
      <c r="N36" s="18" t="str">
        <f t="shared" si="6"/>
        <v/>
      </c>
      <c r="O36" s="7"/>
      <c r="P36" s="8" t="str">
        <f t="shared" si="7"/>
        <v/>
      </c>
      <c r="Q36" s="21" t="str">
        <f t="shared" si="8"/>
        <v/>
      </c>
      <c r="R36" s="29"/>
      <c r="S36" s="6"/>
      <c r="T36" s="6"/>
      <c r="U36" s="6" t="str">
        <f t="shared" si="9"/>
        <v/>
      </c>
      <c r="V36" s="28" t="str">
        <f t="shared" si="0"/>
        <v/>
      </c>
      <c r="W36" s="29"/>
      <c r="X36" s="6"/>
      <c r="Y36" s="6"/>
      <c r="Z36" s="6" t="str">
        <f t="shared" si="12"/>
        <v/>
      </c>
      <c r="AA36" s="28" t="str">
        <f t="shared" si="11"/>
        <v/>
      </c>
      <c r="AB36" s="29"/>
      <c r="AC36" s="6"/>
      <c r="AD36" s="6"/>
      <c r="AE36" s="6"/>
      <c r="AF36" s="28"/>
    </row>
    <row r="37" spans="1:32" x14ac:dyDescent="0.25">
      <c r="A37" s="9" t="s">
        <v>6</v>
      </c>
      <c r="B37" s="23">
        <v>4</v>
      </c>
      <c r="C37" s="6">
        <v>8</v>
      </c>
      <c r="D37" s="6">
        <v>14</v>
      </c>
      <c r="E37" s="6">
        <v>22</v>
      </c>
      <c r="F37" s="18">
        <f t="shared" si="1"/>
        <v>19.555555555555557</v>
      </c>
      <c r="G37" s="7">
        <v>1.1000000000000001</v>
      </c>
      <c r="H37" s="8">
        <f t="shared" si="2"/>
        <v>20.533333333333335</v>
      </c>
      <c r="I37" s="21">
        <f t="shared" si="3"/>
        <v>0.48888888888888893</v>
      </c>
      <c r="J37" s="23"/>
      <c r="K37" s="6" t="str">
        <f t="shared" si="4"/>
        <v/>
      </c>
      <c r="L37" s="6"/>
      <c r="M37" s="6" t="str">
        <f t="shared" si="5"/>
        <v/>
      </c>
      <c r="N37" s="18" t="str">
        <f t="shared" si="6"/>
        <v/>
      </c>
      <c r="O37" s="7"/>
      <c r="P37" s="8" t="str">
        <f t="shared" si="7"/>
        <v/>
      </c>
      <c r="Q37" s="21" t="str">
        <f t="shared" si="8"/>
        <v/>
      </c>
      <c r="R37" s="29" t="s">
        <v>69</v>
      </c>
      <c r="S37" s="6">
        <v>7</v>
      </c>
      <c r="T37" s="6">
        <v>0</v>
      </c>
      <c r="U37" s="6">
        <f t="shared" si="9"/>
        <v>7</v>
      </c>
      <c r="V37" s="28">
        <f t="shared" si="0"/>
        <v>34.533333333333331</v>
      </c>
      <c r="W37" s="29"/>
      <c r="X37" s="6"/>
      <c r="Y37" s="6"/>
      <c r="Z37" s="6" t="str">
        <f t="shared" si="12"/>
        <v/>
      </c>
      <c r="AA37" s="28" t="str">
        <f t="shared" si="11"/>
        <v/>
      </c>
      <c r="AB37" s="29"/>
      <c r="AC37" s="6"/>
      <c r="AD37" s="6"/>
      <c r="AE37" s="6"/>
      <c r="AF37" s="28"/>
    </row>
    <row r="38" spans="1:32" x14ac:dyDescent="0.25">
      <c r="A38" s="9" t="s">
        <v>5</v>
      </c>
      <c r="B38" s="23">
        <v>14</v>
      </c>
      <c r="C38" s="6">
        <v>28</v>
      </c>
      <c r="D38" s="6">
        <v>14.5</v>
      </c>
      <c r="E38" s="6">
        <v>42.5</v>
      </c>
      <c r="F38" s="18">
        <f t="shared" si="1"/>
        <v>37.777777777777779</v>
      </c>
      <c r="G38" s="7">
        <v>2.125</v>
      </c>
      <c r="H38" s="8">
        <f t="shared" si="2"/>
        <v>39.666666666666664</v>
      </c>
      <c r="I38" s="21">
        <f t="shared" si="3"/>
        <v>0.94444444444444442</v>
      </c>
      <c r="J38" s="23"/>
      <c r="K38" s="6" t="str">
        <f t="shared" si="4"/>
        <v/>
      </c>
      <c r="L38" s="6"/>
      <c r="M38" s="6" t="str">
        <f t="shared" si="5"/>
        <v/>
      </c>
      <c r="N38" s="18" t="str">
        <f t="shared" si="6"/>
        <v/>
      </c>
      <c r="O38" s="7"/>
      <c r="P38" s="8" t="str">
        <f t="shared" si="7"/>
        <v/>
      </c>
      <c r="Q38" s="21" t="str">
        <f t="shared" si="8"/>
        <v/>
      </c>
      <c r="R38" s="29" t="s">
        <v>68</v>
      </c>
      <c r="S38" s="6">
        <v>17</v>
      </c>
      <c r="T38" s="6">
        <v>8</v>
      </c>
      <c r="U38" s="6">
        <f t="shared" si="9"/>
        <v>25</v>
      </c>
      <c r="V38" s="28">
        <f t="shared" si="0"/>
        <v>89.666666666666657</v>
      </c>
      <c r="W38" s="29"/>
      <c r="X38" s="6"/>
      <c r="Y38" s="6"/>
      <c r="Z38" s="6" t="str">
        <f t="shared" si="12"/>
        <v/>
      </c>
      <c r="AA38" s="28" t="str">
        <f t="shared" si="11"/>
        <v/>
      </c>
      <c r="AB38" s="29"/>
      <c r="AC38" s="6"/>
      <c r="AD38" s="6"/>
      <c r="AE38" s="6"/>
      <c r="AF38" s="28"/>
    </row>
    <row r="39" spans="1:32" x14ac:dyDescent="0.25">
      <c r="A39" s="9" t="s">
        <v>17</v>
      </c>
      <c r="B39" s="23">
        <v>10</v>
      </c>
      <c r="C39" s="6">
        <v>20</v>
      </c>
      <c r="D39" s="6">
        <v>15</v>
      </c>
      <c r="E39" s="6">
        <v>35</v>
      </c>
      <c r="F39" s="18">
        <f t="shared" si="1"/>
        <v>31.111111111111111</v>
      </c>
      <c r="G39" s="7">
        <v>1.75</v>
      </c>
      <c r="H39" s="8">
        <f t="shared" si="2"/>
        <v>32.666666666666664</v>
      </c>
      <c r="I39" s="21">
        <f t="shared" si="3"/>
        <v>0.77777777777777779</v>
      </c>
      <c r="J39" s="23"/>
      <c r="K39" s="6" t="str">
        <f t="shared" si="4"/>
        <v/>
      </c>
      <c r="L39" s="6"/>
      <c r="M39" s="6" t="str">
        <f t="shared" si="5"/>
        <v/>
      </c>
      <c r="N39" s="18" t="str">
        <f t="shared" si="6"/>
        <v/>
      </c>
      <c r="O39" s="7"/>
      <c r="P39" s="8" t="str">
        <f t="shared" si="7"/>
        <v/>
      </c>
      <c r="Q39" s="21" t="str">
        <f t="shared" si="8"/>
        <v/>
      </c>
      <c r="R39" s="29" t="s">
        <v>68</v>
      </c>
      <c r="S39" s="6">
        <v>6</v>
      </c>
      <c r="T39" s="6">
        <v>6</v>
      </c>
      <c r="U39" s="6">
        <f t="shared" si="9"/>
        <v>12</v>
      </c>
      <c r="V39" s="28">
        <f t="shared" si="0"/>
        <v>56.666666666666664</v>
      </c>
      <c r="W39" s="29"/>
      <c r="X39" s="6"/>
      <c r="Y39" s="6"/>
      <c r="Z39" s="6" t="str">
        <f t="shared" si="12"/>
        <v/>
      </c>
      <c r="AA39" s="28" t="str">
        <f t="shared" si="11"/>
        <v/>
      </c>
      <c r="AB39" s="29"/>
      <c r="AC39" s="6"/>
      <c r="AD39" s="6"/>
      <c r="AE39" s="6"/>
      <c r="AF39" s="28"/>
    </row>
    <row r="40" spans="1:32" x14ac:dyDescent="0.25">
      <c r="A40" s="9" t="s">
        <v>15</v>
      </c>
      <c r="B40" s="23">
        <v>7</v>
      </c>
      <c r="C40" s="6">
        <v>14</v>
      </c>
      <c r="D40" s="6">
        <v>0</v>
      </c>
      <c r="E40" s="6">
        <v>14</v>
      </c>
      <c r="F40" s="18">
        <f t="shared" si="1"/>
        <v>12.444444444444445</v>
      </c>
      <c r="G40" s="7">
        <v>0</v>
      </c>
      <c r="H40" s="8">
        <f t="shared" si="2"/>
        <v>12.444444444444443</v>
      </c>
      <c r="I40" s="21">
        <f t="shared" si="3"/>
        <v>0.31111111111111112</v>
      </c>
      <c r="J40" s="23">
        <v>8</v>
      </c>
      <c r="K40" s="6">
        <f t="shared" si="4"/>
        <v>16</v>
      </c>
      <c r="L40" s="6">
        <v>6</v>
      </c>
      <c r="M40" s="6">
        <f t="shared" si="5"/>
        <v>22</v>
      </c>
      <c r="N40" s="18">
        <f t="shared" si="6"/>
        <v>19.555555555555557</v>
      </c>
      <c r="O40" s="7">
        <v>0</v>
      </c>
      <c r="P40" s="8">
        <f t="shared" si="7"/>
        <v>19.555555555555554</v>
      </c>
      <c r="Q40" s="21">
        <f t="shared" si="8"/>
        <v>0.48888888888888893</v>
      </c>
      <c r="R40" s="29" t="s">
        <v>69</v>
      </c>
      <c r="S40" s="6">
        <v>7</v>
      </c>
      <c r="T40" s="6">
        <v>8</v>
      </c>
      <c r="U40" s="6">
        <f t="shared" si="9"/>
        <v>15</v>
      </c>
      <c r="V40" s="28">
        <f t="shared" si="0"/>
        <v>49.555555555555557</v>
      </c>
      <c r="W40" s="29"/>
      <c r="X40" s="6"/>
      <c r="Y40" s="6"/>
      <c r="Z40" s="6" t="str">
        <f t="shared" si="12"/>
        <v/>
      </c>
      <c r="AA40" s="28" t="str">
        <f t="shared" si="11"/>
        <v/>
      </c>
      <c r="AB40" s="29"/>
      <c r="AC40" s="6"/>
      <c r="AD40" s="6"/>
      <c r="AE40" s="6"/>
      <c r="AF40" s="28"/>
    </row>
    <row r="41" spans="1:32" x14ac:dyDescent="0.25">
      <c r="A41" s="9" t="s">
        <v>44</v>
      </c>
      <c r="B41" s="23">
        <v>6</v>
      </c>
      <c r="C41" s="6">
        <v>12</v>
      </c>
      <c r="D41" s="6">
        <v>4</v>
      </c>
      <c r="E41" s="6">
        <v>16</v>
      </c>
      <c r="F41" s="18">
        <f t="shared" si="1"/>
        <v>14.222222222222221</v>
      </c>
      <c r="G41" s="7">
        <v>0</v>
      </c>
      <c r="H41" s="8">
        <f t="shared" si="2"/>
        <v>14.222222222222221</v>
      </c>
      <c r="I41" s="21">
        <f t="shared" si="3"/>
        <v>0.35555555555555551</v>
      </c>
      <c r="J41" s="23">
        <v>10</v>
      </c>
      <c r="K41" s="6">
        <f t="shared" si="4"/>
        <v>20</v>
      </c>
      <c r="L41" s="6">
        <v>15</v>
      </c>
      <c r="M41" s="6">
        <f t="shared" si="5"/>
        <v>35</v>
      </c>
      <c r="N41" s="18">
        <f t="shared" si="6"/>
        <v>31.111111111111111</v>
      </c>
      <c r="O41" s="7">
        <v>0</v>
      </c>
      <c r="P41" s="8">
        <f t="shared" si="7"/>
        <v>31.111111111111111</v>
      </c>
      <c r="Q41" s="21">
        <f t="shared" si="8"/>
        <v>0.77777777777777779</v>
      </c>
      <c r="R41" s="29" t="s">
        <v>74</v>
      </c>
      <c r="S41" s="6">
        <v>8</v>
      </c>
      <c r="T41" s="6">
        <v>2</v>
      </c>
      <c r="U41" s="6">
        <f t="shared" si="9"/>
        <v>10</v>
      </c>
      <c r="V41" s="28">
        <f t="shared" si="0"/>
        <v>51.111111111111114</v>
      </c>
      <c r="W41" s="29" t="s">
        <v>75</v>
      </c>
      <c r="X41" s="6">
        <v>11</v>
      </c>
      <c r="Y41" s="6">
        <v>2</v>
      </c>
      <c r="Z41" s="6">
        <f t="shared" si="12"/>
        <v>13</v>
      </c>
      <c r="AA41" s="28">
        <f t="shared" si="11"/>
        <v>43.333333333333336</v>
      </c>
      <c r="AB41" s="29"/>
      <c r="AC41" s="6"/>
      <c r="AD41" s="6"/>
      <c r="AE41" s="6"/>
      <c r="AF41" s="28"/>
    </row>
    <row r="42" spans="1:32" x14ac:dyDescent="0.25">
      <c r="A42" s="9" t="s">
        <v>18</v>
      </c>
      <c r="B42" s="23">
        <v>10</v>
      </c>
      <c r="C42" s="6">
        <v>20</v>
      </c>
      <c r="D42" s="6">
        <v>10</v>
      </c>
      <c r="E42" s="6">
        <v>30</v>
      </c>
      <c r="F42" s="18">
        <f t="shared" si="1"/>
        <v>26.666666666666668</v>
      </c>
      <c r="G42" s="7">
        <v>0</v>
      </c>
      <c r="H42" s="8">
        <f t="shared" si="2"/>
        <v>26.666666666666664</v>
      </c>
      <c r="I42" s="21">
        <f t="shared" si="3"/>
        <v>0.66666666666666674</v>
      </c>
      <c r="J42" s="23"/>
      <c r="K42" s="6" t="str">
        <f t="shared" si="4"/>
        <v/>
      </c>
      <c r="L42" s="6"/>
      <c r="M42" s="6" t="str">
        <f t="shared" si="5"/>
        <v/>
      </c>
      <c r="N42" s="18" t="str">
        <f t="shared" si="6"/>
        <v/>
      </c>
      <c r="O42" s="7"/>
      <c r="P42" s="8" t="str">
        <f t="shared" si="7"/>
        <v/>
      </c>
      <c r="Q42" s="21" t="str">
        <f t="shared" si="8"/>
        <v/>
      </c>
      <c r="R42" s="29" t="s">
        <v>68</v>
      </c>
      <c r="S42" s="6">
        <v>9</v>
      </c>
      <c r="T42" s="6">
        <v>10</v>
      </c>
      <c r="U42" s="6">
        <f t="shared" si="9"/>
        <v>19</v>
      </c>
      <c r="V42" s="28">
        <f t="shared" si="0"/>
        <v>64.666666666666657</v>
      </c>
      <c r="W42" s="29"/>
      <c r="X42" s="6"/>
      <c r="Y42" s="6"/>
      <c r="Z42" s="6" t="str">
        <f t="shared" si="12"/>
        <v/>
      </c>
      <c r="AA42" s="28" t="str">
        <f t="shared" si="11"/>
        <v/>
      </c>
      <c r="AB42" s="29"/>
      <c r="AC42" s="6"/>
      <c r="AD42" s="6"/>
      <c r="AE42" s="6"/>
      <c r="AF42" s="28"/>
    </row>
    <row r="43" spans="1:32" x14ac:dyDescent="0.25">
      <c r="A43" s="9" t="s">
        <v>3</v>
      </c>
      <c r="B43" s="23">
        <v>6</v>
      </c>
      <c r="C43" s="6">
        <v>12</v>
      </c>
      <c r="D43" s="6">
        <v>5</v>
      </c>
      <c r="E43" s="6">
        <v>17</v>
      </c>
      <c r="F43" s="18">
        <f t="shared" si="1"/>
        <v>15.111111111111111</v>
      </c>
      <c r="G43" s="7">
        <v>0</v>
      </c>
      <c r="H43" s="8">
        <f t="shared" si="2"/>
        <v>15.111111111111111</v>
      </c>
      <c r="I43" s="21">
        <f t="shared" si="3"/>
        <v>0.37777777777777777</v>
      </c>
      <c r="J43" s="23">
        <v>8</v>
      </c>
      <c r="K43" s="6">
        <f t="shared" si="4"/>
        <v>16</v>
      </c>
      <c r="L43" s="6">
        <v>11</v>
      </c>
      <c r="M43" s="6">
        <f t="shared" si="5"/>
        <v>27</v>
      </c>
      <c r="N43" s="18">
        <f t="shared" si="6"/>
        <v>24</v>
      </c>
      <c r="O43" s="7">
        <f>0.1*N43</f>
        <v>2.4000000000000004</v>
      </c>
      <c r="P43" s="8">
        <f t="shared" si="7"/>
        <v>26.133333333333329</v>
      </c>
      <c r="Q43" s="21">
        <f t="shared" si="8"/>
        <v>0.6</v>
      </c>
      <c r="R43" s="29" t="s">
        <v>69</v>
      </c>
      <c r="S43" s="6">
        <v>9</v>
      </c>
      <c r="T43" s="6">
        <v>10</v>
      </c>
      <c r="U43" s="6">
        <f t="shared" si="9"/>
        <v>19</v>
      </c>
      <c r="V43" s="28">
        <f t="shared" si="0"/>
        <v>64.133333333333326</v>
      </c>
      <c r="W43" s="29"/>
      <c r="X43" s="6"/>
      <c r="Y43" s="6"/>
      <c r="Z43" s="6" t="str">
        <f t="shared" si="12"/>
        <v/>
      </c>
      <c r="AA43" s="28" t="str">
        <f t="shared" si="11"/>
        <v/>
      </c>
      <c r="AB43" s="29"/>
      <c r="AC43" s="6"/>
      <c r="AD43" s="6"/>
      <c r="AE43" s="6"/>
      <c r="AF43" s="28"/>
    </row>
    <row r="44" spans="1:32" x14ac:dyDescent="0.25">
      <c r="A44" s="9" t="s">
        <v>24</v>
      </c>
      <c r="B44" s="23">
        <v>5</v>
      </c>
      <c r="C44" s="6">
        <v>10</v>
      </c>
      <c r="D44" s="6">
        <v>9</v>
      </c>
      <c r="E44" s="6">
        <v>19</v>
      </c>
      <c r="F44" s="18">
        <f t="shared" si="1"/>
        <v>16.888888888888889</v>
      </c>
      <c r="G44" s="7">
        <v>0</v>
      </c>
      <c r="H44" s="8">
        <f t="shared" si="2"/>
        <v>16.888888888888889</v>
      </c>
      <c r="I44" s="21">
        <f t="shared" si="3"/>
        <v>0.42222222222222222</v>
      </c>
      <c r="J44" s="23">
        <v>11</v>
      </c>
      <c r="K44" s="6">
        <f t="shared" si="4"/>
        <v>22</v>
      </c>
      <c r="L44" s="6">
        <v>11</v>
      </c>
      <c r="M44" s="6">
        <f t="shared" si="5"/>
        <v>33</v>
      </c>
      <c r="N44" s="18">
        <f t="shared" si="6"/>
        <v>29.333333333333332</v>
      </c>
      <c r="O44" s="7">
        <v>0</v>
      </c>
      <c r="P44" s="8">
        <f t="shared" si="7"/>
        <v>29.333333333333332</v>
      </c>
      <c r="Q44" s="21">
        <f t="shared" si="8"/>
        <v>0.73333333333333328</v>
      </c>
      <c r="R44" s="29" t="s">
        <v>68</v>
      </c>
      <c r="S44" s="6">
        <v>11</v>
      </c>
      <c r="T44" s="6">
        <v>10</v>
      </c>
      <c r="U44" s="6">
        <f t="shared" si="9"/>
        <v>21</v>
      </c>
      <c r="V44" s="28">
        <f t="shared" si="0"/>
        <v>71.333333333333329</v>
      </c>
      <c r="W44" s="29"/>
      <c r="X44" s="6"/>
      <c r="Y44" s="6"/>
      <c r="Z44" s="6" t="str">
        <f t="shared" si="12"/>
        <v/>
      </c>
      <c r="AA44" s="28" t="str">
        <f t="shared" si="11"/>
        <v/>
      </c>
      <c r="AB44" s="29"/>
      <c r="AC44" s="6"/>
      <c r="AD44" s="6"/>
      <c r="AE44" s="6"/>
      <c r="AF44" s="28"/>
    </row>
    <row r="45" spans="1:32" x14ac:dyDescent="0.25">
      <c r="A45" s="9" t="s">
        <v>34</v>
      </c>
      <c r="B45" s="23">
        <v>10</v>
      </c>
      <c r="C45" s="6">
        <v>20</v>
      </c>
      <c r="D45" s="6">
        <v>5</v>
      </c>
      <c r="E45" s="6">
        <v>25</v>
      </c>
      <c r="F45" s="18">
        <f t="shared" si="1"/>
        <v>22.222222222222221</v>
      </c>
      <c r="G45" s="7">
        <v>0</v>
      </c>
      <c r="H45" s="8">
        <f t="shared" si="2"/>
        <v>22.222222222222221</v>
      </c>
      <c r="I45" s="21">
        <f t="shared" si="3"/>
        <v>0.55555555555555558</v>
      </c>
      <c r="J45" s="23"/>
      <c r="K45" s="6" t="str">
        <f t="shared" si="4"/>
        <v/>
      </c>
      <c r="L45" s="6"/>
      <c r="M45" s="6" t="str">
        <f t="shared" si="5"/>
        <v/>
      </c>
      <c r="N45" s="18" t="str">
        <f t="shared" si="6"/>
        <v/>
      </c>
      <c r="O45" s="7"/>
      <c r="P45" s="8" t="str">
        <f t="shared" si="7"/>
        <v/>
      </c>
      <c r="Q45" s="21" t="str">
        <f t="shared" si="8"/>
        <v/>
      </c>
      <c r="R45" s="29" t="s">
        <v>68</v>
      </c>
      <c r="S45" s="6">
        <v>3</v>
      </c>
      <c r="T45" s="6">
        <v>2</v>
      </c>
      <c r="U45" s="6">
        <f t="shared" si="9"/>
        <v>5</v>
      </c>
      <c r="V45" s="28">
        <f t="shared" si="0"/>
        <v>32.222222222222221</v>
      </c>
      <c r="W45" s="29"/>
      <c r="X45" s="6"/>
      <c r="Y45" s="6"/>
      <c r="Z45" s="6" t="str">
        <f t="shared" si="12"/>
        <v/>
      </c>
      <c r="AA45" s="28" t="str">
        <f t="shared" si="11"/>
        <v/>
      </c>
      <c r="AB45" s="29"/>
      <c r="AC45" s="6"/>
      <c r="AD45" s="6"/>
      <c r="AE45" s="6"/>
      <c r="AF45" s="28"/>
    </row>
    <row r="46" spans="1:32" x14ac:dyDescent="0.25">
      <c r="A46" s="9" t="s">
        <v>1</v>
      </c>
      <c r="B46" s="23">
        <v>11</v>
      </c>
      <c r="C46" s="6">
        <v>22</v>
      </c>
      <c r="D46" s="6">
        <v>14.5</v>
      </c>
      <c r="E46" s="6">
        <v>36.5</v>
      </c>
      <c r="F46" s="18">
        <f t="shared" si="1"/>
        <v>32.444444444444443</v>
      </c>
      <c r="G46" s="7">
        <v>1.8250000000000002</v>
      </c>
      <c r="H46" s="8">
        <f t="shared" si="2"/>
        <v>34.06666666666667</v>
      </c>
      <c r="I46" s="21">
        <f t="shared" si="3"/>
        <v>0.81111111111111112</v>
      </c>
      <c r="J46" s="23"/>
      <c r="K46" s="6" t="str">
        <f t="shared" si="4"/>
        <v/>
      </c>
      <c r="L46" s="6"/>
      <c r="M46" s="6" t="str">
        <f t="shared" si="5"/>
        <v/>
      </c>
      <c r="N46" s="18" t="str">
        <f t="shared" si="6"/>
        <v/>
      </c>
      <c r="O46" s="7"/>
      <c r="P46" s="8" t="str">
        <f t="shared" si="7"/>
        <v/>
      </c>
      <c r="Q46" s="21" t="str">
        <f t="shared" si="8"/>
        <v/>
      </c>
      <c r="R46" s="29" t="s">
        <v>68</v>
      </c>
      <c r="S46" s="6">
        <v>15</v>
      </c>
      <c r="T46" s="6">
        <v>10</v>
      </c>
      <c r="U46" s="6">
        <f t="shared" si="9"/>
        <v>25</v>
      </c>
      <c r="V46" s="28">
        <f t="shared" si="0"/>
        <v>84.066666666666663</v>
      </c>
      <c r="W46" s="29"/>
      <c r="X46" s="6"/>
      <c r="Y46" s="6"/>
      <c r="Z46" s="6" t="str">
        <f t="shared" si="12"/>
        <v/>
      </c>
      <c r="AA46" s="28" t="str">
        <f t="shared" si="11"/>
        <v/>
      </c>
      <c r="AB46" s="29"/>
      <c r="AC46" s="6"/>
      <c r="AD46" s="6"/>
      <c r="AE46" s="6"/>
      <c r="AF46" s="28"/>
    </row>
    <row r="47" spans="1:32" x14ac:dyDescent="0.25">
      <c r="A47" s="9" t="s">
        <v>39</v>
      </c>
      <c r="B47" s="23"/>
      <c r="C47" s="6" t="s">
        <v>47</v>
      </c>
      <c r="D47" s="6"/>
      <c r="E47" s="6" t="s">
        <v>47</v>
      </c>
      <c r="F47" s="18"/>
      <c r="G47" s="7" t="s">
        <v>47</v>
      </c>
      <c r="H47" s="8"/>
      <c r="J47" s="23"/>
      <c r="K47" s="6" t="str">
        <f t="shared" si="4"/>
        <v/>
      </c>
      <c r="L47" s="6"/>
      <c r="M47" s="6" t="str">
        <f t="shared" si="5"/>
        <v/>
      </c>
      <c r="N47" s="18" t="str">
        <f t="shared" si="6"/>
        <v/>
      </c>
      <c r="O47" s="7"/>
      <c r="P47" s="8" t="str">
        <f t="shared" si="7"/>
        <v/>
      </c>
      <c r="Q47" s="21" t="str">
        <f t="shared" si="8"/>
        <v/>
      </c>
      <c r="R47" s="29"/>
      <c r="S47" s="6"/>
      <c r="T47" s="6"/>
      <c r="U47" s="6" t="str">
        <f t="shared" si="9"/>
        <v/>
      </c>
      <c r="V47" s="28" t="str">
        <f t="shared" si="0"/>
        <v/>
      </c>
      <c r="W47" s="29"/>
      <c r="X47" s="6"/>
      <c r="Y47" s="6"/>
      <c r="Z47" s="6" t="str">
        <f t="shared" si="12"/>
        <v/>
      </c>
      <c r="AA47" s="28" t="str">
        <f t="shared" si="11"/>
        <v/>
      </c>
      <c r="AB47" s="29"/>
      <c r="AC47" s="6"/>
      <c r="AD47" s="6"/>
      <c r="AE47" s="6"/>
      <c r="AF47" s="28"/>
    </row>
    <row r="48" spans="1:32" x14ac:dyDescent="0.25">
      <c r="A48" s="9" t="s">
        <v>35</v>
      </c>
      <c r="B48" s="23">
        <v>4</v>
      </c>
      <c r="C48" s="6">
        <v>8</v>
      </c>
      <c r="D48" s="6">
        <v>0</v>
      </c>
      <c r="E48" s="6">
        <v>8</v>
      </c>
      <c r="F48" s="18">
        <f t="shared" si="1"/>
        <v>7.1111111111111107</v>
      </c>
      <c r="G48" s="7">
        <v>0</v>
      </c>
      <c r="H48" s="8">
        <f t="shared" si="2"/>
        <v>7.1111111111111107</v>
      </c>
      <c r="I48" s="21">
        <f t="shared" si="3"/>
        <v>0.17777777777777776</v>
      </c>
      <c r="J48" s="23"/>
      <c r="K48" s="6" t="str">
        <f t="shared" si="4"/>
        <v/>
      </c>
      <c r="L48" s="6"/>
      <c r="M48" s="6" t="str">
        <f t="shared" si="5"/>
        <v/>
      </c>
      <c r="N48" s="18" t="str">
        <f t="shared" si="6"/>
        <v/>
      </c>
      <c r="O48" s="7"/>
      <c r="P48" s="8" t="str">
        <f t="shared" si="7"/>
        <v/>
      </c>
      <c r="Q48" s="21" t="str">
        <f t="shared" si="8"/>
        <v/>
      </c>
      <c r="R48" s="29" t="s">
        <v>69</v>
      </c>
      <c r="S48" s="6">
        <v>4</v>
      </c>
      <c r="T48" s="6">
        <v>8</v>
      </c>
      <c r="U48" s="6">
        <f t="shared" si="9"/>
        <v>12</v>
      </c>
      <c r="V48" s="28">
        <f t="shared" si="0"/>
        <v>31.111111111111111</v>
      </c>
      <c r="W48" s="29" t="s">
        <v>71</v>
      </c>
      <c r="X48" s="6">
        <v>3</v>
      </c>
      <c r="Y48" s="6">
        <v>7</v>
      </c>
      <c r="Z48" s="6">
        <f t="shared" si="12"/>
        <v>10</v>
      </c>
      <c r="AA48" s="28">
        <f t="shared" si="11"/>
        <v>33.333333333333336</v>
      </c>
      <c r="AB48" s="29"/>
      <c r="AC48" s="6"/>
      <c r="AD48" s="6"/>
      <c r="AE48" s="6"/>
      <c r="AF48" s="28"/>
    </row>
    <row r="49" spans="1:32" x14ac:dyDescent="0.25">
      <c r="A49" s="9" t="s">
        <v>36</v>
      </c>
      <c r="B49" s="23">
        <v>2</v>
      </c>
      <c r="C49" s="6">
        <v>4</v>
      </c>
      <c r="D49" s="6">
        <v>0</v>
      </c>
      <c r="E49" s="6">
        <v>4</v>
      </c>
      <c r="F49" s="18">
        <f t="shared" si="1"/>
        <v>3.5555555555555554</v>
      </c>
      <c r="G49" s="7">
        <v>0</v>
      </c>
      <c r="H49" s="8">
        <f t="shared" si="2"/>
        <v>3.5555555555555554</v>
      </c>
      <c r="I49" s="21">
        <f t="shared" si="3"/>
        <v>8.8888888888888878E-2</v>
      </c>
      <c r="J49" s="23">
        <v>6</v>
      </c>
      <c r="K49" s="6">
        <f t="shared" si="4"/>
        <v>12</v>
      </c>
      <c r="L49" s="6">
        <v>4</v>
      </c>
      <c r="M49" s="6">
        <f t="shared" si="5"/>
        <v>16</v>
      </c>
      <c r="N49" s="18">
        <f t="shared" si="6"/>
        <v>14.222222222222221</v>
      </c>
      <c r="O49" s="7">
        <v>0</v>
      </c>
      <c r="P49" s="8">
        <f t="shared" si="7"/>
        <v>14.222222222222221</v>
      </c>
      <c r="Q49" s="21">
        <f t="shared" si="8"/>
        <v>0.35555555555555551</v>
      </c>
      <c r="R49" s="29" t="s">
        <v>69</v>
      </c>
      <c r="S49" s="6">
        <v>8</v>
      </c>
      <c r="T49" s="6">
        <v>0</v>
      </c>
      <c r="U49" s="6">
        <f t="shared" si="9"/>
        <v>8</v>
      </c>
      <c r="V49" s="28">
        <f t="shared" si="0"/>
        <v>30.222222222222221</v>
      </c>
      <c r="W49" s="29" t="s">
        <v>75</v>
      </c>
      <c r="X49" s="6">
        <v>7</v>
      </c>
      <c r="Y49" s="6">
        <v>10</v>
      </c>
      <c r="Z49" s="6">
        <f t="shared" si="12"/>
        <v>17</v>
      </c>
      <c r="AA49" s="28">
        <f t="shared" si="11"/>
        <v>56.666666666666664</v>
      </c>
      <c r="AB49" s="29"/>
      <c r="AC49" s="6"/>
      <c r="AD49" s="6"/>
      <c r="AE49" s="6"/>
      <c r="AF49" s="28"/>
    </row>
    <row r="50" spans="1:32" x14ac:dyDescent="0.25">
      <c r="A50" s="10" t="s">
        <v>46</v>
      </c>
      <c r="B50" s="23">
        <v>5</v>
      </c>
      <c r="C50" s="6">
        <v>10</v>
      </c>
      <c r="D50" s="6">
        <v>0</v>
      </c>
      <c r="E50" s="6">
        <v>10</v>
      </c>
      <c r="F50" s="18">
        <f t="shared" si="1"/>
        <v>8.8888888888888893</v>
      </c>
      <c r="G50" s="7">
        <v>0</v>
      </c>
      <c r="H50" s="8">
        <f t="shared" si="2"/>
        <v>8.8888888888888893</v>
      </c>
      <c r="I50" s="21">
        <f t="shared" si="3"/>
        <v>0.22222222222222224</v>
      </c>
      <c r="J50" s="23"/>
      <c r="K50" s="6" t="str">
        <f t="shared" si="4"/>
        <v/>
      </c>
      <c r="L50" s="6"/>
      <c r="M50" s="6" t="str">
        <f t="shared" si="5"/>
        <v/>
      </c>
      <c r="N50" s="18" t="str">
        <f t="shared" si="6"/>
        <v/>
      </c>
      <c r="O50" s="7"/>
      <c r="P50" s="8" t="str">
        <f t="shared" si="7"/>
        <v/>
      </c>
      <c r="Q50" s="21" t="str">
        <f t="shared" si="8"/>
        <v/>
      </c>
      <c r="R50" s="29"/>
      <c r="S50" s="6"/>
      <c r="T50" s="6"/>
      <c r="U50" s="6" t="str">
        <f t="shared" si="9"/>
        <v/>
      </c>
      <c r="V50" s="28" t="str">
        <f t="shared" si="0"/>
        <v/>
      </c>
      <c r="W50" s="29"/>
      <c r="X50" s="6"/>
      <c r="Y50" s="6"/>
      <c r="Z50" s="6" t="str">
        <f t="shared" si="12"/>
        <v/>
      </c>
      <c r="AA50" s="28" t="str">
        <f t="shared" si="11"/>
        <v/>
      </c>
      <c r="AB50" s="29"/>
      <c r="AC50" s="6"/>
      <c r="AD50" s="6"/>
      <c r="AE50" s="6"/>
      <c r="AF50" s="28"/>
    </row>
    <row r="51" spans="1:32" x14ac:dyDescent="0.25">
      <c r="A51" s="30" t="s">
        <v>72</v>
      </c>
      <c r="R51" s="31" t="s">
        <v>71</v>
      </c>
      <c r="S51" s="32">
        <v>8</v>
      </c>
      <c r="T51" s="32">
        <v>2</v>
      </c>
      <c r="U51">
        <v>10</v>
      </c>
      <c r="V51" s="33">
        <f>10/30*100</f>
        <v>33.333333333333329</v>
      </c>
    </row>
  </sheetData>
  <sortState ref="A2:G46">
    <sortCondition ref="A2:A46"/>
  </sortState>
  <mergeCells count="1">
    <mergeCell ref="A1:XF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Mid-term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 András</dc:creator>
  <cp:lastModifiedBy>user</cp:lastModifiedBy>
  <dcterms:created xsi:type="dcterms:W3CDTF">2017-11-05T21:13:11Z</dcterms:created>
  <dcterms:modified xsi:type="dcterms:W3CDTF">2018-01-30T18:33:19Z</dcterms:modified>
</cp:coreProperties>
</file>